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535" activeTab="1"/>
  </bookViews>
  <sheets>
    <sheet name="от 4-х старт" sheetId="4" r:id="rId1"/>
    <sheet name="от 4-х итог" sheetId="6" r:id="rId2"/>
  </sheets>
  <definedNames>
    <definedName name="_xlnm._FilterDatabase" localSheetId="1" hidden="1">'от 4-х итог'!$AO$1:$AO$39</definedName>
    <definedName name="_xlnm._FilterDatabase" localSheetId="0" hidden="1">'от 4-х старт'!$AM$1:$AM$41</definedName>
  </definedNames>
  <calcPr calcId="152511" calcMode="manual"/>
</workbook>
</file>

<file path=xl/calcChain.xml><?xml version="1.0" encoding="utf-8"?>
<calcChain xmlns="http://schemas.openxmlformats.org/spreadsheetml/2006/main">
  <c r="AJ18" i="4" l="1"/>
  <c r="R27" i="4"/>
  <c r="R22" i="4"/>
  <c r="R17" i="4"/>
  <c r="R15" i="4"/>
  <c r="R12" i="4"/>
  <c r="AH28" i="4"/>
  <c r="Y28" i="4"/>
  <c r="Z28" i="4" s="1"/>
  <c r="AA28" i="4" s="1"/>
  <c r="Q28" i="4"/>
  <c r="R28" i="4" s="1"/>
  <c r="P28" i="4"/>
  <c r="J28" i="4"/>
  <c r="AH27" i="4"/>
  <c r="AI27" i="4" s="1"/>
  <c r="AJ27" i="4" s="1"/>
  <c r="Y27" i="4"/>
  <c r="Z27" i="4" s="1"/>
  <c r="AA27" i="4" s="1"/>
  <c r="Q27" i="4"/>
  <c r="K27" i="4"/>
  <c r="L27" i="4" s="1"/>
  <c r="AH26" i="4"/>
  <c r="AI26" i="4" s="1"/>
  <c r="AJ26" i="4" s="1"/>
  <c r="Y26" i="4"/>
  <c r="Z26" i="4" s="1"/>
  <c r="AA26" i="4" s="1"/>
  <c r="Q26" i="4"/>
  <c r="R26" i="4" s="1"/>
  <c r="P26" i="4"/>
  <c r="J26" i="4"/>
  <c r="AH25" i="4"/>
  <c r="AI25" i="4" s="1"/>
  <c r="AJ25" i="4" s="1"/>
  <c r="Y25" i="4"/>
  <c r="Z25" i="4" s="1"/>
  <c r="AA25" i="4" s="1"/>
  <c r="P25" i="4"/>
  <c r="Q25" i="4" s="1"/>
  <c r="R25" i="4" s="1"/>
  <c r="J25" i="4"/>
  <c r="AH23" i="4"/>
  <c r="AI23" i="4" s="1"/>
  <c r="AJ23" i="4" s="1"/>
  <c r="Y23" i="4"/>
  <c r="Z23" i="4" s="1"/>
  <c r="AA23" i="4" s="1"/>
  <c r="P23" i="4"/>
  <c r="Q23" i="4" s="1"/>
  <c r="R23" i="4" s="1"/>
  <c r="J23" i="4"/>
  <c r="K23" i="4" s="1"/>
  <c r="L23" i="4" s="1"/>
  <c r="AH22" i="4"/>
  <c r="AI22" i="4" s="1"/>
  <c r="AJ22" i="4" s="1"/>
  <c r="Z22" i="4"/>
  <c r="AA22" i="4" s="1"/>
  <c r="Y22" i="4"/>
  <c r="AK22" i="4" s="1"/>
  <c r="AL22" i="4" s="1"/>
  <c r="AM22" i="4" s="1"/>
  <c r="Q22" i="4"/>
  <c r="K22" i="4"/>
  <c r="L22" i="4" s="1"/>
  <c r="AH21" i="4"/>
  <c r="Y21" i="4"/>
  <c r="Z21" i="4" s="1"/>
  <c r="AA21" i="4" s="1"/>
  <c r="P21" i="4"/>
  <c r="Q21" i="4" s="1"/>
  <c r="R21" i="4" s="1"/>
  <c r="K21" i="4"/>
  <c r="L21" i="4" s="1"/>
  <c r="J21" i="4"/>
  <c r="AK20" i="4"/>
  <c r="AL20" i="4" s="1"/>
  <c r="AM20" i="4" s="1"/>
  <c r="AI20" i="4"/>
  <c r="AJ20" i="4" s="1"/>
  <c r="AH20" i="4"/>
  <c r="Y20" i="4"/>
  <c r="Z20" i="4" s="1"/>
  <c r="AA20" i="4" s="1"/>
  <c r="Q20" i="4"/>
  <c r="P20" i="4"/>
  <c r="J20" i="4"/>
  <c r="AH19" i="4"/>
  <c r="Z19" i="4"/>
  <c r="AA19" i="4" s="1"/>
  <c r="Y19" i="4"/>
  <c r="P19" i="4"/>
  <c r="Q19" i="4" s="1"/>
  <c r="R19" i="4" s="1"/>
  <c r="J19" i="4"/>
  <c r="AH18" i="4"/>
  <c r="AI18" i="4" s="1"/>
  <c r="Z18" i="4"/>
  <c r="AA18" i="4" s="1"/>
  <c r="Y18" i="4"/>
  <c r="P18" i="4"/>
  <c r="Q18" i="4" s="1"/>
  <c r="R18" i="4" s="1"/>
  <c r="J18" i="4"/>
  <c r="AL17" i="4"/>
  <c r="AM17" i="4" s="1"/>
  <c r="AH17" i="4"/>
  <c r="AI17" i="4" s="1"/>
  <c r="AJ17" i="4" s="1"/>
  <c r="Z17" i="4"/>
  <c r="AA17" i="4" s="1"/>
  <c r="Y17" i="4"/>
  <c r="AK17" i="4" s="1"/>
  <c r="Q17" i="4"/>
  <c r="K17" i="4"/>
  <c r="L17" i="4" s="1"/>
  <c r="AH16" i="4"/>
  <c r="Z16" i="4"/>
  <c r="AA16" i="4" s="1"/>
  <c r="Y16" i="4"/>
  <c r="P16" i="4"/>
  <c r="Q16" i="4" s="1"/>
  <c r="R16" i="4" s="1"/>
  <c r="J16" i="4"/>
  <c r="AH15" i="4"/>
  <c r="AI15" i="4" s="1"/>
  <c r="AJ15" i="4" s="1"/>
  <c r="Z15" i="4"/>
  <c r="AA15" i="4" s="1"/>
  <c r="Y15" i="4"/>
  <c r="P15" i="4"/>
  <c r="Q15" i="4" s="1"/>
  <c r="K15" i="4"/>
  <c r="L15" i="4" s="1"/>
  <c r="J15" i="4"/>
  <c r="AK15" i="4" s="1"/>
  <c r="AL15" i="4" s="1"/>
  <c r="AM15" i="4" s="1"/>
  <c r="AK14" i="4"/>
  <c r="AL14" i="4" s="1"/>
  <c r="AM14" i="4" s="1"/>
  <c r="AI14" i="4"/>
  <c r="AJ14" i="4" s="1"/>
  <c r="AH14" i="4"/>
  <c r="Y14" i="4"/>
  <c r="Z14" i="4" s="1"/>
  <c r="AA14" i="4" s="1"/>
  <c r="R14" i="4"/>
  <c r="P14" i="4"/>
  <c r="Q14" i="4" s="1"/>
  <c r="K14" i="4"/>
  <c r="L14" i="4" s="1"/>
  <c r="J14" i="4"/>
  <c r="AI16" i="4" l="1"/>
  <c r="AJ16" i="4" s="1"/>
  <c r="AK23" i="4"/>
  <c r="AL23" i="4" s="1"/>
  <c r="AM23" i="4" s="1"/>
  <c r="AM18" i="4"/>
  <c r="AK18" i="4"/>
  <c r="AL18" i="4" s="1"/>
  <c r="K18" i="4"/>
  <c r="L18" i="4" s="1"/>
  <c r="AI19" i="4"/>
  <c r="AJ19" i="4" s="1"/>
  <c r="AM19" i="4"/>
  <c r="R20" i="4"/>
  <c r="K20" i="4"/>
  <c r="L20" i="4" s="1"/>
  <c r="AK25" i="4"/>
  <c r="AL25" i="4" s="1"/>
  <c r="AM25" i="4" s="1"/>
  <c r="K26" i="4"/>
  <c r="L26" i="4" s="1"/>
  <c r="AK26" i="4"/>
  <c r="AL26" i="4" s="1"/>
  <c r="K16" i="4"/>
  <c r="L16" i="4" s="1"/>
  <c r="AK16" i="4"/>
  <c r="AL16" i="4" s="1"/>
  <c r="AM16" i="4" s="1"/>
  <c r="K19" i="4"/>
  <c r="L19" i="4" s="1"/>
  <c r="AK19" i="4"/>
  <c r="AL19" i="4" s="1"/>
  <c r="AK21" i="4"/>
  <c r="AL21" i="4" s="1"/>
  <c r="AM21" i="4" s="1"/>
  <c r="K28" i="4"/>
  <c r="L28" i="4" s="1"/>
  <c r="AK28" i="4"/>
  <c r="AL28" i="4" s="1"/>
  <c r="AM28" i="4"/>
  <c r="AI28" i="4"/>
  <c r="AJ28" i="4" s="1"/>
  <c r="AM26" i="4"/>
  <c r="AK27" i="4"/>
  <c r="AL27" i="4" s="1"/>
  <c r="AM27" i="4" s="1"/>
  <c r="AI21" i="4"/>
  <c r="AJ21" i="4" s="1"/>
  <c r="K25" i="4"/>
  <c r="L25" i="4" s="1"/>
  <c r="AH10" i="4"/>
  <c r="AI10" i="4" s="1"/>
  <c r="AJ10" i="4" s="1"/>
  <c r="AH11" i="4"/>
  <c r="AH12" i="4"/>
  <c r="AI12" i="4" s="1"/>
  <c r="AJ12" i="4" s="1"/>
  <c r="AH13" i="4"/>
  <c r="AH24" i="4"/>
  <c r="AI24" i="4" s="1"/>
  <c r="AJ24" i="4" s="1"/>
  <c r="AH9" i="4"/>
  <c r="Y10" i="4"/>
  <c r="Z10" i="4" s="1"/>
  <c r="AA10" i="4" s="1"/>
  <c r="Y11" i="4"/>
  <c r="Z11" i="4" s="1"/>
  <c r="AA11" i="4" s="1"/>
  <c r="Y12" i="4"/>
  <c r="Z12" i="4" s="1"/>
  <c r="AA12" i="4" s="1"/>
  <c r="Y13" i="4"/>
  <c r="Z13" i="4" s="1"/>
  <c r="AA13" i="4" s="1"/>
  <c r="Y24" i="4"/>
  <c r="Z24" i="4" s="1"/>
  <c r="AA24" i="4" s="1"/>
  <c r="P10" i="4"/>
  <c r="Q10" i="4" s="1"/>
  <c r="P11" i="4"/>
  <c r="Q11" i="4" s="1"/>
  <c r="R11" i="4" s="1"/>
  <c r="Q12" i="4"/>
  <c r="P13" i="4"/>
  <c r="Q13" i="4" s="1"/>
  <c r="R13" i="4" s="1"/>
  <c r="J10" i="4"/>
  <c r="R10" i="4" s="1"/>
  <c r="J11" i="4"/>
  <c r="J13" i="4"/>
  <c r="K13" i="4" s="1"/>
  <c r="L13" i="4" s="1"/>
  <c r="J24" i="4"/>
  <c r="R24" i="4" s="1"/>
  <c r="Y9" i="4"/>
  <c r="Z9" i="4" s="1"/>
  <c r="AA9" i="4" s="1"/>
  <c r="P9" i="4"/>
  <c r="Q9" i="4" s="1"/>
  <c r="R9" i="4" s="1"/>
  <c r="J9" i="4"/>
  <c r="AI13" i="4" l="1"/>
  <c r="AJ13" i="4" s="1"/>
  <c r="AI9" i="4"/>
  <c r="AJ9" i="4" s="1"/>
  <c r="AM9" i="4"/>
  <c r="AI11" i="4"/>
  <c r="AJ11" i="4" s="1"/>
  <c r="K9" i="4"/>
  <c r="L9" i="4" s="1"/>
  <c r="AK13" i="4"/>
  <c r="AL13" i="4" s="1"/>
  <c r="AM13" i="4" s="1"/>
  <c r="K11" i="4"/>
  <c r="L11" i="4" s="1"/>
  <c r="K10" i="4"/>
  <c r="L10" i="4" s="1"/>
  <c r="AK9" i="4"/>
  <c r="AL9" i="4" s="1"/>
  <c r="AK11" i="4"/>
  <c r="AL11" i="4" s="1"/>
  <c r="AM11" i="4" s="1"/>
  <c r="AK24" i="4"/>
  <c r="AL24" i="4" s="1"/>
  <c r="AM24" i="4" s="1"/>
  <c r="AK12" i="4"/>
  <c r="AL12" i="4" s="1"/>
  <c r="AM12" i="4" s="1"/>
  <c r="AK10" i="4"/>
  <c r="AL10" i="4" s="1"/>
  <c r="AM10" i="4" s="1"/>
  <c r="K24" i="4"/>
  <c r="L24" i="4" s="1"/>
  <c r="K12" i="4"/>
  <c r="L12" i="4" s="1"/>
</calcChain>
</file>

<file path=xl/sharedStrings.xml><?xml version="1.0" encoding="utf-8"?>
<sst xmlns="http://schemas.openxmlformats.org/spreadsheetml/2006/main" count="294" uniqueCount="105">
  <si>
    <t xml:space="preserve">Лист наблюдения  </t>
  </si>
  <si>
    <t>Образовательная область "Творчество"</t>
  </si>
  <si>
    <t>№</t>
  </si>
  <si>
    <t>Ф.И.ребенка</t>
  </si>
  <si>
    <t>Рисование</t>
  </si>
  <si>
    <t>Лепка</t>
  </si>
  <si>
    <t>Аппликация</t>
  </si>
  <si>
    <t>Музыка</t>
  </si>
  <si>
    <t>Общее количество баллов</t>
  </si>
  <si>
    <t>Средний балл</t>
  </si>
  <si>
    <t xml:space="preserve">Уровень усвоения Типовой программы </t>
  </si>
  <si>
    <t>%</t>
  </si>
  <si>
    <t>средний</t>
  </si>
  <si>
    <t>уровень</t>
  </si>
  <si>
    <t>общее</t>
  </si>
  <si>
    <t>к-во</t>
  </si>
  <si>
    <t>І ур</t>
  </si>
  <si>
    <t>ІІ ур</t>
  </si>
  <si>
    <t>ІІІ ур</t>
  </si>
  <si>
    <t>Всего детей</t>
  </si>
  <si>
    <t>А (всего детей)</t>
  </si>
  <si>
    <t xml:space="preserve">Б (I уровень) </t>
  </si>
  <si>
    <t xml:space="preserve">В (II уровень) </t>
  </si>
  <si>
    <t>Г (III уровень)</t>
  </si>
  <si>
    <t>І уровень</t>
  </si>
  <si>
    <t>ІІ уровень</t>
  </si>
  <si>
    <t>ІІІ уровень</t>
  </si>
  <si>
    <t xml:space="preserve">Б (I уровень)  </t>
  </si>
  <si>
    <t>В (II уровень)</t>
  </si>
  <si>
    <t>4-Т.1 умеет свободно держать в руках карандаш, фломастер и кисть во время рисования;</t>
  </si>
  <si>
    <t>4-Т.2 распознает цвета;</t>
  </si>
  <si>
    <t>4-Т.3 изображает предметы четырехугольной формы, сочетая их с округлыми формами;</t>
  </si>
  <si>
    <t>4-Т.4 создает несложные сюжетные композиции;</t>
  </si>
  <si>
    <t>4-Т.5 рисует мелом на асфальте, палочками на песке;</t>
  </si>
  <si>
    <t>4-Т.6 имеет первоначальные навыки закрашивания форм.</t>
  </si>
  <si>
    <t>4-Т.7 проявляет интерес к лепке из глины, пластилина, теста;</t>
  </si>
  <si>
    <t>4-Т.8 раскатывает прямыми и круговыми движениями ладони;</t>
  </si>
  <si>
    <t>4-Т.9 лепит различные предметы, состоящие из 1-3 частей, используя разнообразные приемы лепки (снеговик, поезд, заборчик, бусы, сережки)</t>
  </si>
  <si>
    <t>4-Т.10 владеет основными техническими навыками и умениями, необходимыми для изобразительной деятельности;</t>
  </si>
  <si>
    <t>4-Т.11 знает свойства бумаги;</t>
  </si>
  <si>
    <t>4-Т.12 раскладывает в определенной последовательности детали разной формы, величины, цвета, наклеивает полученное изображение на бумагу;</t>
  </si>
  <si>
    <t>4-Т.13 располагает предметы на бумаге разной формы, подготовленных взрослым;</t>
  </si>
  <si>
    <t>4-Т.14 участвует в составлении простейших композиций из готовых форм;</t>
  </si>
  <si>
    <t>4-Т.15 работает аккуратно: пользуется салфеткой для удаления остатков клея.</t>
  </si>
  <si>
    <t>4-Т.16 умеет слушать музыку;</t>
  </si>
  <si>
    <t xml:space="preserve">4-Т.17 различает темп музыкального произведения; </t>
  </si>
  <si>
    <t>4-Т.18 реагирует на начало и окончание мелодии;</t>
  </si>
  <si>
    <t>4-Т.19 выполняет танцевальные движения со сменой динамики по одному, в парах, имитирует движения животных;</t>
  </si>
  <si>
    <t>4-Т.20 различает и называет некоторые детские музыкальные инструменты;</t>
  </si>
  <si>
    <t>4-Т.21 эмоционально воспринимает музыкальное произведение</t>
  </si>
  <si>
    <t>4-Т.1 владеет техникой рисования;</t>
  </si>
  <si>
    <t>4-Т.2 умеет изображать предметы по образцу с учетом форм, цвета</t>
  </si>
  <si>
    <t>4-Т.3 изображает предметы и фигурки животных;</t>
  </si>
  <si>
    <t>4-Т.4 владеет навыками рисования сюжетной композиции;</t>
  </si>
  <si>
    <t>4-Т.5 использует элементы казахского орнамента.</t>
  </si>
  <si>
    <t>4-Т.6 владеет техникой лепки стекой;</t>
  </si>
  <si>
    <t>4-Т.7 умеет применять разные способы лепки животных;</t>
  </si>
  <si>
    <t>4-Т.8 создает сюжетные композиции на темы сказок и окружающей жизни;</t>
  </si>
  <si>
    <t>4-Т.9 участвует в коллективной работе, проявляет интерес к лепке предметов быта;</t>
  </si>
  <si>
    <t>4-Т.10 владеет навыками лепки посуды по мотивам народных изделий;</t>
  </si>
  <si>
    <t>4-Т.11 эмоционально воспринимает красоту окружающего мира.</t>
  </si>
  <si>
    <t>4-Т.12 умеет правильно держать ножницы и действовать ими;</t>
  </si>
  <si>
    <t>4-Т.13 раскладывает и наклеивает предметы, состоящие из отдельных частей;</t>
  </si>
  <si>
    <t>4-Т.14 умеет составлять узоры из растительных и геометрических форм, элементов казахского орнамента, чередует их, последовательно наклеивает;</t>
  </si>
  <si>
    <t>4-Т.15 участвует в выполнении коллективных работ;</t>
  </si>
  <si>
    <t>4-Т.16 имеет представление об изготовлении панно, выполнении декоративных композиций по замыслу;</t>
  </si>
  <si>
    <t>4-Т.17 имеет представление о видах изобразительного искусства, как живопись, скульптура, народное искусство.</t>
  </si>
  <si>
    <t>4-Т.18 узнает песни по мелодии, высказывается об их содержании;</t>
  </si>
  <si>
    <t>4-Т.19 поет протяжно, четко произносит слова, знакомые песни без сопровождения и с сопровождением;</t>
  </si>
  <si>
    <t>4-Т.20 начинает и заканчивает пение одновременно;</t>
  </si>
  <si>
    <t>4-Т.21 выполняет движения, отвечающие характеру музыки, самостоятельно меняя их в соответствии с формой музыкального произведения;</t>
  </si>
  <si>
    <t xml:space="preserve">4-Т.22 двигается под незнакомую музыку, передавая ее основное настроение; </t>
  </si>
  <si>
    <t>4-Т.23 инсценирует песни, хороводы</t>
  </si>
  <si>
    <t>Дуйсенбай Айзере</t>
  </si>
  <si>
    <t>Блощицин Платон</t>
  </si>
  <si>
    <t>Дабысбаева Айша</t>
  </si>
  <si>
    <t>Абдуллаева Амина</t>
  </si>
  <si>
    <t>Колыбай Бейбарас</t>
  </si>
  <si>
    <t>Шерхан Сағадат</t>
  </si>
  <si>
    <t>Ерполат Інжу</t>
  </si>
  <si>
    <t>Ажимурат Аксезім</t>
  </si>
  <si>
    <t>Медетқызы Альбина</t>
  </si>
  <si>
    <t>Седухина Анна</t>
  </si>
  <si>
    <t>Ошимов Ерасыл</t>
  </si>
  <si>
    <t>Бейсембай Дарын</t>
  </si>
  <si>
    <t>Талғат Інжу</t>
  </si>
  <si>
    <t>Талхадов Якъуб</t>
  </si>
  <si>
    <t>Селезнев Глеб</t>
  </si>
  <si>
    <t>IIIур</t>
  </si>
  <si>
    <t>IIур</t>
  </si>
  <si>
    <t>ІІI ур</t>
  </si>
  <si>
    <t xml:space="preserve">Учебный год: _2022-2023_       Группа:_"Күн"__     Дата проведения:_15.05.2023_ </t>
  </si>
  <si>
    <t xml:space="preserve">Учебный год: _2022-2023_       Группа:_"Күн"_     Дата проведения:_15.09.2022_ </t>
  </si>
  <si>
    <t>Дүйсенбек Алихан</t>
  </si>
  <si>
    <t>Мылтыхбай Медина</t>
  </si>
  <si>
    <t>Жұбатхан Сара</t>
  </si>
  <si>
    <t>Максутов Амир</t>
  </si>
  <si>
    <t>Сансызбаев Ади</t>
  </si>
  <si>
    <t xml:space="preserve">результатов диагностики стартового контроля в старшей группе (от 4-х лет) </t>
  </si>
  <si>
    <t>Колыбай Бейбарыс</t>
  </si>
  <si>
    <t>Кочмарева Анастасия</t>
  </si>
  <si>
    <t>Комарова Вероника</t>
  </si>
  <si>
    <t>Жук Иван</t>
  </si>
  <si>
    <t>Абу Данияр</t>
  </si>
  <si>
    <t xml:space="preserve">результатов диагностики итогового контроля в старшей группе (от 4-х лет)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</si>
</sst>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0" fillId="0" borderId="0" xfId="0" applyBorder="1"/>
    <xf numFmtId="0" fontId="2" fillId="2" borderId="1" xfId="0" applyFont="1" applyFill="1" applyBorder="1"/>
    <xf numFmtId="0" fontId="1" fillId="2" borderId="1" xfId="0" applyFont="1" applyFill="1" applyBorder="1"/>
    <xf numFmtId="0" fontId="2" fillId="3" borderId="1" xfId="0" applyFont="1" applyFill="1" applyBorder="1"/>
    <xf numFmtId="0" fontId="1" fillId="3" borderId="1" xfId="0" applyFont="1" applyFill="1" applyBorder="1"/>
    <xf numFmtId="0" fontId="1" fillId="4" borderId="1" xfId="0" applyFont="1" applyFill="1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textRotation="90" wrapText="1"/>
    </xf>
    <xf numFmtId="0" fontId="1" fillId="3" borderId="1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3" borderId="1" xfId="0" applyFont="1" applyFill="1" applyBorder="1" applyAlignment="1">
      <alignment horizontal="center" vertical="center" textRotation="90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3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4" borderId="1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/>
    </xf>
    <xf numFmtId="0" fontId="2" fillId="0" borderId="2" xfId="0" applyFont="1" applyBorder="1"/>
    <xf numFmtId="0" fontId="2" fillId="0" borderId="7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CC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92"/>
  <sheetViews>
    <sheetView zoomScale="70" zoomScaleNormal="70" workbookViewId="0">
      <selection activeCell="A3" sqref="A3:AN3"/>
    </sheetView>
  </sheetViews>
  <sheetFormatPr defaultRowHeight="15" x14ac:dyDescent="0.25"/>
  <cols>
    <col min="2" max="2" width="4.140625" customWidth="1"/>
    <col min="3" max="3" width="22.140625" customWidth="1"/>
    <col min="4" max="4" width="8.28515625" customWidth="1"/>
    <col min="5" max="5" width="4" customWidth="1"/>
    <col min="6" max="6" width="8" customWidth="1"/>
    <col min="7" max="7" width="5.140625" customWidth="1"/>
    <col min="8" max="8" width="5.7109375" customWidth="1"/>
    <col min="9" max="9" width="5.42578125" customWidth="1"/>
    <col min="10" max="10" width="5" customWidth="1"/>
    <col min="11" max="11" width="6.140625" customWidth="1"/>
    <col min="12" max="12" width="9.140625" customWidth="1"/>
    <col min="13" max="13" width="5.5703125" customWidth="1"/>
    <col min="14" max="14" width="5.7109375" customWidth="1"/>
    <col min="15" max="15" width="12.5703125" customWidth="1"/>
    <col min="16" max="16" width="3.5703125" customWidth="1"/>
    <col min="17" max="17" width="5" customWidth="1"/>
    <col min="18" max="18" width="9.42578125" customWidth="1"/>
    <col min="19" max="19" width="8.28515625" customWidth="1"/>
    <col min="20" max="20" width="3.85546875" customWidth="1"/>
    <col min="21" max="21" width="11.7109375" customWidth="1"/>
    <col min="22" max="22" width="6.5703125" customWidth="1"/>
    <col min="23" max="23" width="5.5703125" customWidth="1"/>
    <col min="24" max="24" width="7.42578125" customWidth="1"/>
    <col min="25" max="25" width="4" customWidth="1"/>
    <col min="26" max="26" width="6" customWidth="1"/>
    <col min="27" max="27" width="11.85546875" customWidth="1"/>
    <col min="28" max="28" width="4.28515625" customWidth="1"/>
    <col min="29" max="29" width="6.42578125" customWidth="1"/>
    <col min="30" max="30" width="5.5703125" customWidth="1"/>
    <col min="31" max="31" width="8.5703125" customWidth="1"/>
    <col min="32" max="32" width="5.7109375" customWidth="1"/>
    <col min="33" max="33" width="7.140625" customWidth="1"/>
    <col min="34" max="35" width="4.7109375" customWidth="1"/>
    <col min="36" max="36" width="9.42578125" customWidth="1"/>
    <col min="39" max="39" width="10.5703125" customWidth="1"/>
  </cols>
  <sheetData>
    <row r="2" spans="1:40" x14ac:dyDescent="0.25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</row>
    <row r="3" spans="1:40" x14ac:dyDescent="0.25">
      <c r="A3" s="15" t="s">
        <v>98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</row>
    <row r="4" spans="1:40" x14ac:dyDescent="0.25">
      <c r="A4" s="15" t="s">
        <v>92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</row>
    <row r="6" spans="1:40" x14ac:dyDescent="0.25">
      <c r="B6" s="16" t="s">
        <v>1</v>
      </c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6"/>
      <c r="AL6" s="16"/>
      <c r="AM6" s="16"/>
    </row>
    <row r="7" spans="1:40" ht="38.25" customHeight="1" x14ac:dyDescent="0.25">
      <c r="B7" s="18" t="s">
        <v>2</v>
      </c>
      <c r="C7" s="19" t="s">
        <v>3</v>
      </c>
      <c r="D7" s="18" t="s">
        <v>4</v>
      </c>
      <c r="E7" s="18"/>
      <c r="F7" s="18"/>
      <c r="G7" s="18"/>
      <c r="H7" s="18"/>
      <c r="I7" s="18"/>
      <c r="J7" s="21" t="s">
        <v>14</v>
      </c>
      <c r="K7" s="26" t="s">
        <v>12</v>
      </c>
      <c r="L7" s="38" t="s">
        <v>13</v>
      </c>
      <c r="M7" s="20" t="s">
        <v>5</v>
      </c>
      <c r="N7" s="20"/>
      <c r="O7" s="20"/>
      <c r="P7" s="21" t="s">
        <v>14</v>
      </c>
      <c r="Q7" s="26" t="s">
        <v>12</v>
      </c>
      <c r="R7" s="38" t="s">
        <v>13</v>
      </c>
      <c r="S7" s="20" t="s">
        <v>6</v>
      </c>
      <c r="T7" s="20"/>
      <c r="U7" s="20"/>
      <c r="V7" s="20"/>
      <c r="W7" s="20"/>
      <c r="X7" s="20"/>
      <c r="Y7" s="21" t="s">
        <v>14</v>
      </c>
      <c r="Z7" s="26" t="s">
        <v>12</v>
      </c>
      <c r="AA7" s="38" t="s">
        <v>13</v>
      </c>
      <c r="AB7" s="20" t="s">
        <v>7</v>
      </c>
      <c r="AC7" s="20"/>
      <c r="AD7" s="20"/>
      <c r="AE7" s="20"/>
      <c r="AF7" s="20"/>
      <c r="AG7" s="20"/>
      <c r="AH7" s="21" t="s">
        <v>14</v>
      </c>
      <c r="AI7" s="26" t="s">
        <v>12</v>
      </c>
      <c r="AJ7" s="38" t="s">
        <v>13</v>
      </c>
      <c r="AK7" s="22" t="s">
        <v>8</v>
      </c>
      <c r="AL7" s="24" t="s">
        <v>9</v>
      </c>
      <c r="AM7" s="25" t="s">
        <v>10</v>
      </c>
    </row>
    <row r="8" spans="1:40" ht="225" customHeight="1" x14ac:dyDescent="0.25">
      <c r="B8" s="18"/>
      <c r="C8" s="18"/>
      <c r="D8" s="14" t="s">
        <v>29</v>
      </c>
      <c r="E8" s="14" t="s">
        <v>30</v>
      </c>
      <c r="F8" s="14" t="s">
        <v>31</v>
      </c>
      <c r="G8" s="14" t="s">
        <v>32</v>
      </c>
      <c r="H8" s="14" t="s">
        <v>33</v>
      </c>
      <c r="I8" s="14" t="s">
        <v>34</v>
      </c>
      <c r="J8" s="21"/>
      <c r="K8" s="26"/>
      <c r="L8" s="38"/>
      <c r="M8" s="14" t="s">
        <v>35</v>
      </c>
      <c r="N8" s="14" t="s">
        <v>36</v>
      </c>
      <c r="O8" s="14" t="s">
        <v>37</v>
      </c>
      <c r="P8" s="21"/>
      <c r="Q8" s="26"/>
      <c r="R8" s="38"/>
      <c r="S8" s="14" t="s">
        <v>38</v>
      </c>
      <c r="T8" s="14" t="s">
        <v>39</v>
      </c>
      <c r="U8" s="14" t="s">
        <v>40</v>
      </c>
      <c r="V8" s="14" t="s">
        <v>41</v>
      </c>
      <c r="W8" s="14" t="s">
        <v>42</v>
      </c>
      <c r="X8" s="14" t="s">
        <v>43</v>
      </c>
      <c r="Y8" s="21"/>
      <c r="Z8" s="26"/>
      <c r="AA8" s="38"/>
      <c r="AB8" s="14" t="s">
        <v>44</v>
      </c>
      <c r="AC8" s="14" t="s">
        <v>45</v>
      </c>
      <c r="AD8" s="14" t="s">
        <v>46</v>
      </c>
      <c r="AE8" s="14" t="s">
        <v>47</v>
      </c>
      <c r="AF8" s="14" t="s">
        <v>48</v>
      </c>
      <c r="AG8" s="14" t="s">
        <v>49</v>
      </c>
      <c r="AH8" s="21"/>
      <c r="AI8" s="26"/>
      <c r="AJ8" s="38"/>
      <c r="AK8" s="23"/>
      <c r="AL8" s="24"/>
      <c r="AM8" s="25"/>
    </row>
    <row r="9" spans="1:40" x14ac:dyDescent="0.25">
      <c r="B9" s="1">
        <v>1</v>
      </c>
      <c r="C9" s="40" t="s">
        <v>93</v>
      </c>
      <c r="D9" s="1">
        <v>1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s="5">
        <f>SUM(D9:I9)</f>
        <v>6</v>
      </c>
      <c r="K9" s="7">
        <f>J9/6</f>
        <v>1</v>
      </c>
      <c r="L9" s="13" t="str">
        <f>IF(D9="","",VLOOKUP(K9,$J$90:$K$92,2,TRUE))</f>
        <v>І ур</v>
      </c>
      <c r="M9" s="1">
        <v>1</v>
      </c>
      <c r="N9" s="1">
        <v>1</v>
      </c>
      <c r="O9" s="1">
        <v>1</v>
      </c>
      <c r="P9" s="5">
        <f>SUM(M9:O9)</f>
        <v>3</v>
      </c>
      <c r="Q9" s="7">
        <f>P9/3</f>
        <v>1</v>
      </c>
      <c r="R9" s="13" t="str">
        <f>IF(M9="","",VLOOKUP(Q9,$J$90:$K$92,2,TRUE))</f>
        <v>І ур</v>
      </c>
      <c r="S9" s="1">
        <v>1</v>
      </c>
      <c r="T9" s="1">
        <v>1</v>
      </c>
      <c r="U9" s="1">
        <v>1</v>
      </c>
      <c r="V9" s="1">
        <v>1</v>
      </c>
      <c r="W9" s="1">
        <v>1</v>
      </c>
      <c r="X9" s="1">
        <v>1</v>
      </c>
      <c r="Y9" s="5">
        <f>SUM(S9:X9)</f>
        <v>6</v>
      </c>
      <c r="Z9" s="7">
        <f>Y9/6</f>
        <v>1</v>
      </c>
      <c r="AA9" s="13" t="str">
        <f>IF(V9="","",VLOOKUP(Z9,$J$90:$K$92,2,TRUE))</f>
        <v>І ур</v>
      </c>
      <c r="AB9" s="1">
        <v>1</v>
      </c>
      <c r="AC9" s="1">
        <v>1</v>
      </c>
      <c r="AD9" s="1">
        <v>1</v>
      </c>
      <c r="AE9" s="1">
        <v>1</v>
      </c>
      <c r="AF9" s="1">
        <v>1</v>
      </c>
      <c r="AG9" s="1">
        <v>1</v>
      </c>
      <c r="AH9" s="5">
        <f>SUM(AB9:AG9)</f>
        <v>6</v>
      </c>
      <c r="AI9" s="7">
        <f>AH9/6</f>
        <v>1</v>
      </c>
      <c r="AJ9" s="13" t="str">
        <f>IF(AE9="","",VLOOKUP(AI9,$J$90:$K$92,2,TRUE))</f>
        <v>І ур</v>
      </c>
      <c r="AK9" s="6">
        <f>J9+P9+Y9+AH9</f>
        <v>21</v>
      </c>
      <c r="AL9" s="8">
        <f>AK9/21</f>
        <v>1</v>
      </c>
      <c r="AM9" s="13" t="str">
        <f>IF(AH9="","",VLOOKUP(AL9,$J$90:$K$92,2,TRUE))</f>
        <v>І ур</v>
      </c>
    </row>
    <row r="10" spans="1:40" x14ac:dyDescent="0.25">
      <c r="B10" s="1">
        <v>2</v>
      </c>
      <c r="C10" s="40" t="s">
        <v>73</v>
      </c>
      <c r="D10" s="1">
        <v>2</v>
      </c>
      <c r="E10" s="1">
        <v>2</v>
      </c>
      <c r="F10" s="1">
        <v>2</v>
      </c>
      <c r="G10" s="1">
        <v>2</v>
      </c>
      <c r="H10" s="1">
        <v>2</v>
      </c>
      <c r="I10" s="1">
        <v>2</v>
      </c>
      <c r="J10" s="5">
        <f t="shared" ref="J10:J26" si="0">SUM(D10:I10)</f>
        <v>12</v>
      </c>
      <c r="K10" s="7">
        <f t="shared" ref="K10:K28" si="1">J10/6</f>
        <v>2</v>
      </c>
      <c r="L10" s="13" t="str">
        <f>IF(D10="","",VLOOKUP(K10,$J$90:$K$92,2,TRUE))</f>
        <v>ІІ ур</v>
      </c>
      <c r="M10" s="1">
        <v>2</v>
      </c>
      <c r="N10" s="1">
        <v>1</v>
      </c>
      <c r="O10" s="1">
        <v>2</v>
      </c>
      <c r="P10" s="5">
        <f t="shared" ref="P10:P13" si="2">SUM(M10:O10)</f>
        <v>5</v>
      </c>
      <c r="Q10" s="7">
        <f t="shared" ref="Q10:Q13" si="3">P10/3</f>
        <v>1.6666666666666667</v>
      </c>
      <c r="R10" s="13" t="str">
        <f>IF(J10="","",VLOOKUP(Q10,$J$90:$K$92,2,TRUE))</f>
        <v>ІІ ур</v>
      </c>
      <c r="S10" s="1">
        <v>2</v>
      </c>
      <c r="T10" s="1">
        <v>1</v>
      </c>
      <c r="U10" s="1">
        <v>2</v>
      </c>
      <c r="V10" s="1">
        <v>2</v>
      </c>
      <c r="W10" s="1">
        <v>2</v>
      </c>
      <c r="X10" s="1">
        <v>2</v>
      </c>
      <c r="Y10" s="5">
        <f t="shared" ref="Y10:Y28" si="4">SUM(S10:X10)</f>
        <v>11</v>
      </c>
      <c r="Z10" s="7">
        <f t="shared" ref="Z10:Z28" si="5">Y10/6</f>
        <v>1.8333333333333333</v>
      </c>
      <c r="AA10" s="13" t="str">
        <f>IF(S10="","",VLOOKUP(Z10,$J$90:$K$92,2,TRUE))</f>
        <v>ІІ ур</v>
      </c>
      <c r="AB10" s="1">
        <v>1</v>
      </c>
      <c r="AC10" s="1">
        <v>2</v>
      </c>
      <c r="AD10" s="1">
        <v>2</v>
      </c>
      <c r="AE10" s="1">
        <v>1</v>
      </c>
      <c r="AF10" s="1">
        <v>2</v>
      </c>
      <c r="AG10" s="1">
        <v>2</v>
      </c>
      <c r="AH10" s="5">
        <f t="shared" ref="AH10:AH28" si="6">SUM(AB10:AG10)</f>
        <v>10</v>
      </c>
      <c r="AI10" s="7">
        <f t="shared" ref="AI10:AI28" si="7">AH10/6</f>
        <v>1.6666666666666667</v>
      </c>
      <c r="AJ10" s="13" t="str">
        <f>IF(AB10="","",VLOOKUP(AI10,$J$90:$K$92,2,TRUE))</f>
        <v>ІІ ур</v>
      </c>
      <c r="AK10" s="6">
        <f t="shared" ref="AK10:AK28" si="8">J10+P10+Y10+AH10</f>
        <v>38</v>
      </c>
      <c r="AL10" s="8">
        <f t="shared" ref="AL10:AL28" si="9">AK10/21</f>
        <v>1.8095238095238095</v>
      </c>
      <c r="AM10" s="13" t="str">
        <f>IF(AE10="","",VLOOKUP(AL10,$J$90:$K$92,2,TRUE))</f>
        <v>ІІ ур</v>
      </c>
    </row>
    <row r="11" spans="1:40" x14ac:dyDescent="0.25">
      <c r="B11" s="1">
        <v>3</v>
      </c>
      <c r="C11" s="1" t="s">
        <v>74</v>
      </c>
      <c r="D11" s="1">
        <v>2</v>
      </c>
      <c r="E11" s="1">
        <v>2</v>
      </c>
      <c r="F11" s="1">
        <v>2</v>
      </c>
      <c r="G11" s="1">
        <v>2</v>
      </c>
      <c r="H11" s="1">
        <v>2</v>
      </c>
      <c r="I11" s="1">
        <v>2</v>
      </c>
      <c r="J11" s="5">
        <f t="shared" si="0"/>
        <v>12</v>
      </c>
      <c r="K11" s="7">
        <f t="shared" si="1"/>
        <v>2</v>
      </c>
      <c r="L11" s="13" t="str">
        <f>IF(D11="","",VLOOKUP(K11,$J$90:$K$92,2,TRUE))</f>
        <v>ІІ ур</v>
      </c>
      <c r="M11" s="1">
        <v>2</v>
      </c>
      <c r="N11" s="1">
        <v>2</v>
      </c>
      <c r="O11" s="1">
        <v>2</v>
      </c>
      <c r="P11" s="5">
        <f t="shared" si="2"/>
        <v>6</v>
      </c>
      <c r="Q11" s="7">
        <f t="shared" si="3"/>
        <v>2</v>
      </c>
      <c r="R11" s="13" t="str">
        <f>IF(M11="","",VLOOKUP(Q11,$J$90:$K$92,2,TRUE))</f>
        <v>ІІ ур</v>
      </c>
      <c r="S11" s="1">
        <v>2</v>
      </c>
      <c r="T11" s="1">
        <v>2</v>
      </c>
      <c r="U11" s="1">
        <v>2</v>
      </c>
      <c r="V11" s="1">
        <v>2</v>
      </c>
      <c r="W11" s="1">
        <v>2</v>
      </c>
      <c r="X11" s="1">
        <v>2</v>
      </c>
      <c r="Y11" s="5">
        <f t="shared" si="4"/>
        <v>12</v>
      </c>
      <c r="Z11" s="7">
        <f t="shared" si="5"/>
        <v>2</v>
      </c>
      <c r="AA11" s="13" t="str">
        <f>IF(V11="","",VLOOKUP(Z11,$J$90:$K$92,2,TRUE))</f>
        <v>ІІ ур</v>
      </c>
      <c r="AB11" s="1">
        <v>2</v>
      </c>
      <c r="AC11" s="1">
        <v>2</v>
      </c>
      <c r="AD11" s="1">
        <v>2</v>
      </c>
      <c r="AE11" s="1">
        <v>2</v>
      </c>
      <c r="AF11" s="1">
        <v>2</v>
      </c>
      <c r="AG11" s="1">
        <v>2</v>
      </c>
      <c r="AH11" s="5">
        <f t="shared" si="6"/>
        <v>12</v>
      </c>
      <c r="AI11" s="7">
        <f t="shared" si="7"/>
        <v>2</v>
      </c>
      <c r="AJ11" s="13" t="str">
        <f>IF(AE11="","",VLOOKUP(AI11,$J$90:$K$92,2,TRUE))</f>
        <v>ІІ ур</v>
      </c>
      <c r="AK11" s="6">
        <f t="shared" si="8"/>
        <v>42</v>
      </c>
      <c r="AL11" s="8">
        <f t="shared" si="9"/>
        <v>2</v>
      </c>
      <c r="AM11" s="13" t="str">
        <f>IF(AH11="","",VLOOKUP(AL11,$J$90:$K$92,2,TRUE))</f>
        <v>ІІ ур</v>
      </c>
    </row>
    <row r="12" spans="1:40" x14ac:dyDescent="0.25">
      <c r="B12" s="1">
        <v>4</v>
      </c>
      <c r="C12" s="1" t="s">
        <v>75</v>
      </c>
      <c r="D12" s="1">
        <v>3</v>
      </c>
      <c r="E12" s="1">
        <v>2</v>
      </c>
      <c r="F12" s="1">
        <v>3</v>
      </c>
      <c r="G12" s="1">
        <v>2</v>
      </c>
      <c r="H12" s="1">
        <v>3</v>
      </c>
      <c r="I12" s="1">
        <v>2</v>
      </c>
      <c r="J12" s="5"/>
      <c r="K12" s="7">
        <f t="shared" si="1"/>
        <v>0</v>
      </c>
      <c r="L12" s="13" t="e">
        <f>IF(D12="","",VLOOKUP(K12,$J$90:$K$92,2,TRUE))</f>
        <v>#N/A</v>
      </c>
      <c r="M12" s="1">
        <v>2</v>
      </c>
      <c r="N12" s="1">
        <v>3</v>
      </c>
      <c r="O12" s="1">
        <v>2</v>
      </c>
      <c r="P12" s="5">
        <v>2</v>
      </c>
      <c r="Q12" s="7">
        <f t="shared" si="3"/>
        <v>0.66666666666666663</v>
      </c>
      <c r="R12" s="13" t="str">
        <f>IF(J12="","",VLOOKUP(Q12,$J$90:$K$92,2,TRUE))</f>
        <v/>
      </c>
      <c r="S12" s="1">
        <v>2</v>
      </c>
      <c r="T12" s="1">
        <v>2</v>
      </c>
      <c r="U12" s="1">
        <v>2</v>
      </c>
      <c r="V12" s="1">
        <v>3</v>
      </c>
      <c r="W12" s="1">
        <v>2</v>
      </c>
      <c r="X12" s="1">
        <v>3</v>
      </c>
      <c r="Y12" s="5">
        <f t="shared" si="4"/>
        <v>14</v>
      </c>
      <c r="Z12" s="7">
        <f t="shared" si="5"/>
        <v>2.3333333333333335</v>
      </c>
      <c r="AA12" s="13" t="str">
        <f>IF(S12="","",VLOOKUP(Z12,$J$90:$K$92,2,TRUE))</f>
        <v>ІІ ур</v>
      </c>
      <c r="AB12" s="1">
        <v>2</v>
      </c>
      <c r="AC12" s="1">
        <v>2</v>
      </c>
      <c r="AD12" s="1">
        <v>2</v>
      </c>
      <c r="AE12" s="1">
        <v>2</v>
      </c>
      <c r="AF12" s="1">
        <v>3</v>
      </c>
      <c r="AG12" s="1">
        <v>2</v>
      </c>
      <c r="AH12" s="5">
        <f t="shared" si="6"/>
        <v>13</v>
      </c>
      <c r="AI12" s="7">
        <f t="shared" si="7"/>
        <v>2.1666666666666665</v>
      </c>
      <c r="AJ12" s="13" t="str">
        <f>IF(AB12="","",VLOOKUP(AI12,$J$90:$K$92,2,TRUE))</f>
        <v>ІІ ур</v>
      </c>
      <c r="AK12" s="6">
        <f t="shared" si="8"/>
        <v>29</v>
      </c>
      <c r="AL12" s="8">
        <f t="shared" si="9"/>
        <v>1.3809523809523809</v>
      </c>
      <c r="AM12" s="13" t="str">
        <f>IF(AE12="","",VLOOKUP(AL12,$J$90:$K$92,2,TRUE))</f>
        <v>І ур</v>
      </c>
    </row>
    <row r="13" spans="1:40" x14ac:dyDescent="0.25">
      <c r="B13" s="1">
        <v>5</v>
      </c>
      <c r="C13" s="1" t="s">
        <v>76</v>
      </c>
      <c r="D13" s="1">
        <v>3</v>
      </c>
      <c r="E13" s="1">
        <v>3</v>
      </c>
      <c r="F13" s="1">
        <v>3</v>
      </c>
      <c r="G13" s="1">
        <v>3</v>
      </c>
      <c r="H13" s="1">
        <v>3</v>
      </c>
      <c r="I13" s="1">
        <v>3</v>
      </c>
      <c r="J13" s="5">
        <f t="shared" si="0"/>
        <v>18</v>
      </c>
      <c r="K13" s="7">
        <f t="shared" si="1"/>
        <v>3</v>
      </c>
      <c r="L13" s="13" t="str">
        <f>IF(D13="","",VLOOKUP(K13,$J$90:$K$92,2,TRUE))</f>
        <v>ІІІ ур</v>
      </c>
      <c r="M13" s="1">
        <v>3</v>
      </c>
      <c r="N13" s="1">
        <v>3</v>
      </c>
      <c r="O13" s="1">
        <v>3</v>
      </c>
      <c r="P13" s="5">
        <f t="shared" si="2"/>
        <v>9</v>
      </c>
      <c r="Q13" s="7">
        <f t="shared" si="3"/>
        <v>3</v>
      </c>
      <c r="R13" s="13" t="str">
        <f>IF(M13="","",VLOOKUP(Q13,$J$90:$K$92,2,TRUE))</f>
        <v>ІІІ ур</v>
      </c>
      <c r="S13" s="1">
        <v>3</v>
      </c>
      <c r="T13" s="1">
        <v>3</v>
      </c>
      <c r="U13" s="1">
        <v>3</v>
      </c>
      <c r="V13" s="1">
        <v>3</v>
      </c>
      <c r="W13" s="1">
        <v>3</v>
      </c>
      <c r="X13" s="1">
        <v>3</v>
      </c>
      <c r="Y13" s="5">
        <f t="shared" si="4"/>
        <v>18</v>
      </c>
      <c r="Z13" s="7">
        <f t="shared" si="5"/>
        <v>3</v>
      </c>
      <c r="AA13" s="13" t="str">
        <f>IF(V13="","",VLOOKUP(Z13,$J$90:$K$92,2,TRUE))</f>
        <v>ІІІ ур</v>
      </c>
      <c r="AB13" s="1">
        <v>3</v>
      </c>
      <c r="AC13" s="1">
        <v>3</v>
      </c>
      <c r="AD13" s="1">
        <v>3</v>
      </c>
      <c r="AE13" s="1">
        <v>3</v>
      </c>
      <c r="AF13" s="1">
        <v>3</v>
      </c>
      <c r="AG13" s="1">
        <v>3</v>
      </c>
      <c r="AH13" s="5">
        <f t="shared" si="6"/>
        <v>18</v>
      </c>
      <c r="AI13" s="7">
        <f t="shared" si="7"/>
        <v>3</v>
      </c>
      <c r="AJ13" s="13" t="str">
        <f>IF(AE13="","",VLOOKUP(AI13,$J$90:$K$92,2,TRUE))</f>
        <v>ІІІ ур</v>
      </c>
      <c r="AK13" s="6">
        <f t="shared" si="8"/>
        <v>63</v>
      </c>
      <c r="AL13" s="8">
        <f t="shared" si="9"/>
        <v>3</v>
      </c>
      <c r="AM13" s="13" t="str">
        <f>IF(AH13="","",VLOOKUP(AL13,$J$90:$K$92,2,TRUE))</f>
        <v>ІІІ ур</v>
      </c>
    </row>
    <row r="14" spans="1:40" x14ac:dyDescent="0.25">
      <c r="B14" s="1">
        <v>6</v>
      </c>
      <c r="C14" s="41" t="s">
        <v>77</v>
      </c>
      <c r="D14" s="1">
        <v>1</v>
      </c>
      <c r="E14" s="1">
        <v>1</v>
      </c>
      <c r="F14" s="1">
        <v>1</v>
      </c>
      <c r="G14" s="1">
        <v>1</v>
      </c>
      <c r="H14" s="1">
        <v>1</v>
      </c>
      <c r="I14" s="1">
        <v>1</v>
      </c>
      <c r="J14" s="5">
        <f>SUM(D14:I14)</f>
        <v>6</v>
      </c>
      <c r="K14" s="7">
        <f>J14/6</f>
        <v>1</v>
      </c>
      <c r="L14" s="13" t="str">
        <f>IF(D14="","",VLOOKUP(K14,$J$90:$K$92,2,TRUE))</f>
        <v>І ур</v>
      </c>
      <c r="M14" s="1">
        <v>1</v>
      </c>
      <c r="N14" s="1">
        <v>1</v>
      </c>
      <c r="O14" s="1">
        <v>1</v>
      </c>
      <c r="P14" s="5">
        <f>SUM(M14:O14)</f>
        <v>3</v>
      </c>
      <c r="Q14" s="7">
        <f>P14/3</f>
        <v>1</v>
      </c>
      <c r="R14" s="13" t="str">
        <f>IF(M14="","",VLOOKUP(Q14,$J$90:$K$92,2,TRUE))</f>
        <v>І ур</v>
      </c>
      <c r="S14" s="1">
        <v>1</v>
      </c>
      <c r="T14" s="1">
        <v>1</v>
      </c>
      <c r="U14" s="1">
        <v>1</v>
      </c>
      <c r="V14" s="1">
        <v>1</v>
      </c>
      <c r="W14" s="1">
        <v>1</v>
      </c>
      <c r="X14" s="1">
        <v>1</v>
      </c>
      <c r="Y14" s="5">
        <f>SUM(S14:X14)</f>
        <v>6</v>
      </c>
      <c r="Z14" s="7">
        <f>Y14/6</f>
        <v>1</v>
      </c>
      <c r="AA14" s="13" t="str">
        <f>IF(V14="","",VLOOKUP(Z14,$J$90:$K$92,2,TRUE))</f>
        <v>І ур</v>
      </c>
      <c r="AB14" s="1">
        <v>1</v>
      </c>
      <c r="AC14" s="1">
        <v>1</v>
      </c>
      <c r="AD14" s="1">
        <v>1</v>
      </c>
      <c r="AE14" s="1">
        <v>1</v>
      </c>
      <c r="AF14" s="1">
        <v>1</v>
      </c>
      <c r="AG14" s="1">
        <v>1</v>
      </c>
      <c r="AH14" s="5">
        <f>SUM(AB14:AG14)</f>
        <v>6</v>
      </c>
      <c r="AI14" s="7">
        <f>AH14/6</f>
        <v>1</v>
      </c>
      <c r="AJ14" s="13" t="str">
        <f>IF(AE14="","",VLOOKUP(AI14,$J$90:$K$92,2,TRUE))</f>
        <v>І ур</v>
      </c>
      <c r="AK14" s="6">
        <f>J14+P14+Y14+AH14</f>
        <v>21</v>
      </c>
      <c r="AL14" s="8">
        <f>AK14/21</f>
        <v>1</v>
      </c>
      <c r="AM14" s="13" t="str">
        <f>IF(AH14="","",VLOOKUP(AL14,$J$90:$K$92,2,TRUE))</f>
        <v>І ур</v>
      </c>
    </row>
    <row r="15" spans="1:40" x14ac:dyDescent="0.25">
      <c r="B15" s="1">
        <v>7</v>
      </c>
      <c r="C15" s="41" t="s">
        <v>78</v>
      </c>
      <c r="D15" s="1">
        <v>2</v>
      </c>
      <c r="E15" s="1">
        <v>2</v>
      </c>
      <c r="F15" s="1">
        <v>2</v>
      </c>
      <c r="G15" s="1">
        <v>2</v>
      </c>
      <c r="H15" s="1">
        <v>2</v>
      </c>
      <c r="I15" s="1">
        <v>2</v>
      </c>
      <c r="J15" s="5">
        <f t="shared" ref="J15:J16" si="10">SUM(D15:I15)</f>
        <v>12</v>
      </c>
      <c r="K15" s="7">
        <f t="shared" ref="K15:K18" si="11">J15/6</f>
        <v>2</v>
      </c>
      <c r="L15" s="13" t="str">
        <f>IF(D15="","",VLOOKUP(K15,$J$90:$K$92,2,TRUE))</f>
        <v>ІІ ур</v>
      </c>
      <c r="M15" s="1">
        <v>2</v>
      </c>
      <c r="N15" s="1">
        <v>1</v>
      </c>
      <c r="O15" s="1">
        <v>2</v>
      </c>
      <c r="P15" s="5">
        <f t="shared" ref="P15:P16" si="12">SUM(M15:O15)</f>
        <v>5</v>
      </c>
      <c r="Q15" s="7">
        <f t="shared" ref="Q15:Q18" si="13">P15/3</f>
        <v>1.6666666666666667</v>
      </c>
      <c r="R15" s="13" t="str">
        <f>IF(J15="","",VLOOKUP(Q15,$J$90:$K$92,2,TRUE))</f>
        <v>ІІ ур</v>
      </c>
      <c r="S15" s="1">
        <v>2</v>
      </c>
      <c r="T15" s="1">
        <v>1</v>
      </c>
      <c r="U15" s="1">
        <v>2</v>
      </c>
      <c r="V15" s="1">
        <v>2</v>
      </c>
      <c r="W15" s="1">
        <v>2</v>
      </c>
      <c r="X15" s="1">
        <v>2</v>
      </c>
      <c r="Y15" s="5">
        <f t="shared" ref="Y15:Y18" si="14">SUM(S15:X15)</f>
        <v>11</v>
      </c>
      <c r="Z15" s="7">
        <f t="shared" ref="Z15:Z18" si="15">Y15/6</f>
        <v>1.8333333333333333</v>
      </c>
      <c r="AA15" s="13" t="str">
        <f>IF(S15="","",VLOOKUP(Z15,$J$90:$K$92,2,TRUE))</f>
        <v>ІІ ур</v>
      </c>
      <c r="AB15" s="1">
        <v>1</v>
      </c>
      <c r="AC15" s="1">
        <v>2</v>
      </c>
      <c r="AD15" s="1">
        <v>2</v>
      </c>
      <c r="AE15" s="1">
        <v>1</v>
      </c>
      <c r="AF15" s="1">
        <v>2</v>
      </c>
      <c r="AG15" s="1">
        <v>2</v>
      </c>
      <c r="AH15" s="5">
        <f t="shared" ref="AH15:AH18" si="16">SUM(AB15:AG15)</f>
        <v>10</v>
      </c>
      <c r="AI15" s="7">
        <f t="shared" ref="AI15:AI18" si="17">AH15/6</f>
        <v>1.6666666666666667</v>
      </c>
      <c r="AJ15" s="13" t="str">
        <f>IF(AB15="","",VLOOKUP(AI15,$J$90:$K$92,2,TRUE))</f>
        <v>ІІ ур</v>
      </c>
      <c r="AK15" s="6">
        <f t="shared" ref="AK15:AK18" si="18">J15+P15+Y15+AH15</f>
        <v>38</v>
      </c>
      <c r="AL15" s="8">
        <f t="shared" ref="AL15:AL18" si="19">AK15/21</f>
        <v>1.8095238095238095</v>
      </c>
      <c r="AM15" s="13" t="str">
        <f>IF(AE15="","",VLOOKUP(AL15,$J$90:$K$92,2,TRUE))</f>
        <v>ІІ ур</v>
      </c>
    </row>
    <row r="16" spans="1:40" x14ac:dyDescent="0.25">
      <c r="B16" s="1">
        <v>8</v>
      </c>
      <c r="C16" s="41" t="s">
        <v>79</v>
      </c>
      <c r="D16" s="1">
        <v>2</v>
      </c>
      <c r="E16" s="1">
        <v>2</v>
      </c>
      <c r="F16" s="1">
        <v>2</v>
      </c>
      <c r="G16" s="1">
        <v>2</v>
      </c>
      <c r="H16" s="1">
        <v>2</v>
      </c>
      <c r="I16" s="1">
        <v>2</v>
      </c>
      <c r="J16" s="5">
        <f t="shared" si="10"/>
        <v>12</v>
      </c>
      <c r="K16" s="7">
        <f t="shared" si="11"/>
        <v>2</v>
      </c>
      <c r="L16" s="13" t="str">
        <f>IF(D16="","",VLOOKUP(K16,$J$90:$K$92,2,TRUE))</f>
        <v>ІІ ур</v>
      </c>
      <c r="M16" s="1">
        <v>2</v>
      </c>
      <c r="N16" s="1">
        <v>2</v>
      </c>
      <c r="O16" s="1">
        <v>2</v>
      </c>
      <c r="P16" s="5">
        <f t="shared" si="12"/>
        <v>6</v>
      </c>
      <c r="Q16" s="7">
        <f t="shared" si="13"/>
        <v>2</v>
      </c>
      <c r="R16" s="13" t="str">
        <f>IF(M16="","",VLOOKUP(Q16,$J$90:$K$92,2,TRUE))</f>
        <v>ІІ ур</v>
      </c>
      <c r="S16" s="1">
        <v>2</v>
      </c>
      <c r="T16" s="1">
        <v>2</v>
      </c>
      <c r="U16" s="1">
        <v>2</v>
      </c>
      <c r="V16" s="1">
        <v>2</v>
      </c>
      <c r="W16" s="1">
        <v>2</v>
      </c>
      <c r="X16" s="1">
        <v>2</v>
      </c>
      <c r="Y16" s="5">
        <f t="shared" si="14"/>
        <v>12</v>
      </c>
      <c r="Z16" s="7">
        <f t="shared" si="15"/>
        <v>2</v>
      </c>
      <c r="AA16" s="13" t="str">
        <f>IF(V16="","",VLOOKUP(Z16,$J$90:$K$92,2,TRUE))</f>
        <v>ІІ ур</v>
      </c>
      <c r="AB16" s="1">
        <v>2</v>
      </c>
      <c r="AC16" s="1">
        <v>2</v>
      </c>
      <c r="AD16" s="1">
        <v>2</v>
      </c>
      <c r="AE16" s="1">
        <v>2</v>
      </c>
      <c r="AF16" s="1">
        <v>2</v>
      </c>
      <c r="AG16" s="1">
        <v>2</v>
      </c>
      <c r="AH16" s="5">
        <f t="shared" si="16"/>
        <v>12</v>
      </c>
      <c r="AI16" s="7">
        <f t="shared" si="17"/>
        <v>2</v>
      </c>
      <c r="AJ16" s="13" t="str">
        <f>IF(AE16="","",VLOOKUP(AI16,$J$90:$K$92,2,TRUE))</f>
        <v>ІІ ур</v>
      </c>
      <c r="AK16" s="6">
        <f t="shared" si="18"/>
        <v>42</v>
      </c>
      <c r="AL16" s="8">
        <f t="shared" si="19"/>
        <v>2</v>
      </c>
      <c r="AM16" s="13" t="str">
        <f>IF(AH16="","",VLOOKUP(AL16,$J$90:$K$92,2,TRUE))</f>
        <v>ІІ ур</v>
      </c>
    </row>
    <row r="17" spans="2:39" x14ac:dyDescent="0.25">
      <c r="B17" s="1">
        <v>9</v>
      </c>
      <c r="C17" s="41" t="s">
        <v>80</v>
      </c>
      <c r="D17" s="1">
        <v>3</v>
      </c>
      <c r="E17" s="1">
        <v>2</v>
      </c>
      <c r="F17" s="1">
        <v>3</v>
      </c>
      <c r="G17" s="1">
        <v>2</v>
      </c>
      <c r="H17" s="1">
        <v>3</v>
      </c>
      <c r="I17" s="1">
        <v>2</v>
      </c>
      <c r="J17" s="5"/>
      <c r="K17" s="7">
        <f t="shared" si="11"/>
        <v>0</v>
      </c>
      <c r="L17" s="13" t="e">
        <f>IF(D17="","",VLOOKUP(K17,$J$90:$K$92,2,TRUE))</f>
        <v>#N/A</v>
      </c>
      <c r="M17" s="1">
        <v>2</v>
      </c>
      <c r="N17" s="1">
        <v>3</v>
      </c>
      <c r="O17" s="1">
        <v>2</v>
      </c>
      <c r="P17" s="5">
        <v>2</v>
      </c>
      <c r="Q17" s="7">
        <f t="shared" si="13"/>
        <v>0.66666666666666663</v>
      </c>
      <c r="R17" s="13" t="str">
        <f>IF(J17="","",VLOOKUP(Q17,$J$90:$K$92,2,TRUE))</f>
        <v/>
      </c>
      <c r="S17" s="1">
        <v>2</v>
      </c>
      <c r="T17" s="1">
        <v>2</v>
      </c>
      <c r="U17" s="1">
        <v>2</v>
      </c>
      <c r="V17" s="1">
        <v>3</v>
      </c>
      <c r="W17" s="1">
        <v>2</v>
      </c>
      <c r="X17" s="1">
        <v>3</v>
      </c>
      <c r="Y17" s="5">
        <f t="shared" si="14"/>
        <v>14</v>
      </c>
      <c r="Z17" s="7">
        <f t="shared" si="15"/>
        <v>2.3333333333333335</v>
      </c>
      <c r="AA17" s="13" t="str">
        <f>IF(S17="","",VLOOKUP(Z17,$J$90:$K$92,2,TRUE))</f>
        <v>ІІ ур</v>
      </c>
      <c r="AB17" s="1">
        <v>2</v>
      </c>
      <c r="AC17" s="1">
        <v>2</v>
      </c>
      <c r="AD17" s="1">
        <v>2</v>
      </c>
      <c r="AE17" s="1">
        <v>2</v>
      </c>
      <c r="AF17" s="1">
        <v>3</v>
      </c>
      <c r="AG17" s="1">
        <v>2</v>
      </c>
      <c r="AH17" s="5">
        <f t="shared" si="16"/>
        <v>13</v>
      </c>
      <c r="AI17" s="7">
        <f t="shared" si="17"/>
        <v>2.1666666666666665</v>
      </c>
      <c r="AJ17" s="13" t="str">
        <f>IF(AB17="","",VLOOKUP(AI17,$J$90:$K$92,2,TRUE))</f>
        <v>ІІ ур</v>
      </c>
      <c r="AK17" s="6">
        <f t="shared" si="18"/>
        <v>29</v>
      </c>
      <c r="AL17" s="8">
        <f t="shared" si="19"/>
        <v>1.3809523809523809</v>
      </c>
      <c r="AM17" s="13" t="str">
        <f>IF(AE17="","",VLOOKUP(AL17,$J$90:$K$92,2,TRUE))</f>
        <v>І ур</v>
      </c>
    </row>
    <row r="18" spans="2:39" x14ac:dyDescent="0.25">
      <c r="B18" s="1">
        <v>10</v>
      </c>
      <c r="C18" s="41" t="s">
        <v>81</v>
      </c>
      <c r="D18" s="1">
        <v>3</v>
      </c>
      <c r="E18" s="1">
        <v>3</v>
      </c>
      <c r="F18" s="1">
        <v>3</v>
      </c>
      <c r="G18" s="1">
        <v>3</v>
      </c>
      <c r="H18" s="1">
        <v>3</v>
      </c>
      <c r="I18" s="1">
        <v>3</v>
      </c>
      <c r="J18" s="5">
        <f t="shared" ref="J18" si="20">SUM(D18:I18)</f>
        <v>18</v>
      </c>
      <c r="K18" s="7">
        <f t="shared" si="11"/>
        <v>3</v>
      </c>
      <c r="L18" s="13" t="str">
        <f>IF(D18="","",VLOOKUP(K18,$J$90:$K$92,2,TRUE))</f>
        <v>ІІІ ур</v>
      </c>
      <c r="M18" s="1">
        <v>3</v>
      </c>
      <c r="N18" s="1">
        <v>3</v>
      </c>
      <c r="O18" s="1">
        <v>3</v>
      </c>
      <c r="P18" s="5">
        <f t="shared" ref="P18" si="21">SUM(M18:O18)</f>
        <v>9</v>
      </c>
      <c r="Q18" s="7">
        <f t="shared" si="13"/>
        <v>3</v>
      </c>
      <c r="R18" s="13" t="str">
        <f>IF(M18="","",VLOOKUP(Q18,$J$90:$K$92,2,TRUE))</f>
        <v>ІІІ ур</v>
      </c>
      <c r="S18" s="1">
        <v>3</v>
      </c>
      <c r="T18" s="1">
        <v>3</v>
      </c>
      <c r="U18" s="1">
        <v>3</v>
      </c>
      <c r="V18" s="1">
        <v>3</v>
      </c>
      <c r="W18" s="1">
        <v>3</v>
      </c>
      <c r="X18" s="1">
        <v>3</v>
      </c>
      <c r="Y18" s="5">
        <f t="shared" si="14"/>
        <v>18</v>
      </c>
      <c r="Z18" s="7">
        <f t="shared" si="15"/>
        <v>3</v>
      </c>
      <c r="AA18" s="13" t="str">
        <f>IF(V18="","",VLOOKUP(Z18,$J$90:$K$92,2,TRUE))</f>
        <v>ІІІ ур</v>
      </c>
      <c r="AB18" s="1">
        <v>3</v>
      </c>
      <c r="AC18" s="1">
        <v>3</v>
      </c>
      <c r="AD18" s="1">
        <v>3</v>
      </c>
      <c r="AE18" s="1">
        <v>3</v>
      </c>
      <c r="AF18" s="1">
        <v>3</v>
      </c>
      <c r="AG18" s="1">
        <v>3</v>
      </c>
      <c r="AH18" s="5">
        <f t="shared" si="16"/>
        <v>18</v>
      </c>
      <c r="AI18" s="7">
        <f t="shared" si="17"/>
        <v>3</v>
      </c>
      <c r="AJ18" s="13" t="str">
        <f>IF(AE18="","",VLOOKUP(AI18,$J$90:$K$92,2,TRUE))</f>
        <v>ІІІ ур</v>
      </c>
      <c r="AK18" s="6">
        <f t="shared" si="18"/>
        <v>63</v>
      </c>
      <c r="AL18" s="8">
        <f t="shared" si="19"/>
        <v>3</v>
      </c>
      <c r="AM18" s="13" t="str">
        <f>IF(AH18="","",VLOOKUP(AL18,$J$90:$K$92,2,TRUE))</f>
        <v>ІІІ ур</v>
      </c>
    </row>
    <row r="19" spans="2:39" x14ac:dyDescent="0.25">
      <c r="B19" s="42">
        <v>11</v>
      </c>
      <c r="C19" s="40" t="s">
        <v>82</v>
      </c>
      <c r="D19" s="1">
        <v>1</v>
      </c>
      <c r="E19" s="1">
        <v>1</v>
      </c>
      <c r="F19" s="1">
        <v>1</v>
      </c>
      <c r="G19" s="1">
        <v>1</v>
      </c>
      <c r="H19" s="1">
        <v>1</v>
      </c>
      <c r="I19" s="1">
        <v>1</v>
      </c>
      <c r="J19" s="5">
        <f>SUM(D19:I19)</f>
        <v>6</v>
      </c>
      <c r="K19" s="7">
        <f>J19/6</f>
        <v>1</v>
      </c>
      <c r="L19" s="13" t="str">
        <f>IF(D19="","",VLOOKUP(K19,$J$90:$K$92,2,TRUE))</f>
        <v>І ур</v>
      </c>
      <c r="M19" s="1">
        <v>1</v>
      </c>
      <c r="N19" s="1">
        <v>1</v>
      </c>
      <c r="O19" s="1">
        <v>1</v>
      </c>
      <c r="P19" s="5">
        <f>SUM(M19:O19)</f>
        <v>3</v>
      </c>
      <c r="Q19" s="7">
        <f>P19/3</f>
        <v>1</v>
      </c>
      <c r="R19" s="13" t="str">
        <f>IF(M19="","",VLOOKUP(Q19,$J$90:$K$92,2,TRUE))</f>
        <v>І ур</v>
      </c>
      <c r="S19" s="1">
        <v>1</v>
      </c>
      <c r="T19" s="1">
        <v>1</v>
      </c>
      <c r="U19" s="1">
        <v>1</v>
      </c>
      <c r="V19" s="1">
        <v>1</v>
      </c>
      <c r="W19" s="1">
        <v>1</v>
      </c>
      <c r="X19" s="1">
        <v>1</v>
      </c>
      <c r="Y19" s="5">
        <f>SUM(S19:X19)</f>
        <v>6</v>
      </c>
      <c r="Z19" s="7">
        <f>Y19/6</f>
        <v>1</v>
      </c>
      <c r="AA19" s="13" t="str">
        <f>IF(V19="","",VLOOKUP(Z19,$J$90:$K$92,2,TRUE))</f>
        <v>І ур</v>
      </c>
      <c r="AB19" s="1">
        <v>1</v>
      </c>
      <c r="AC19" s="1">
        <v>1</v>
      </c>
      <c r="AD19" s="1">
        <v>1</v>
      </c>
      <c r="AE19" s="1">
        <v>1</v>
      </c>
      <c r="AF19" s="1">
        <v>1</v>
      </c>
      <c r="AG19" s="1">
        <v>1</v>
      </c>
      <c r="AH19" s="5">
        <f>SUM(AB19:AG19)</f>
        <v>6</v>
      </c>
      <c r="AI19" s="7">
        <f>AH19/6</f>
        <v>1</v>
      </c>
      <c r="AJ19" s="13" t="str">
        <f>IF(AE19="","",VLOOKUP(AI19,$J$90:$K$92,2,TRUE))</f>
        <v>І ур</v>
      </c>
      <c r="AK19" s="6">
        <f>J19+P19+Y19+AH19</f>
        <v>21</v>
      </c>
      <c r="AL19" s="8">
        <f>AK19/21</f>
        <v>1</v>
      </c>
      <c r="AM19" s="13" t="str">
        <f>IF(AH19="","",VLOOKUP(AL19,$J$90:$K$92,2,TRUE))</f>
        <v>І ур</v>
      </c>
    </row>
    <row r="20" spans="2:39" x14ac:dyDescent="0.25">
      <c r="B20" s="1">
        <v>12</v>
      </c>
      <c r="C20" s="1" t="s">
        <v>97</v>
      </c>
      <c r="D20" s="1">
        <v>2</v>
      </c>
      <c r="E20" s="1">
        <v>2</v>
      </c>
      <c r="F20" s="1">
        <v>2</v>
      </c>
      <c r="G20" s="1">
        <v>2</v>
      </c>
      <c r="H20" s="1">
        <v>2</v>
      </c>
      <c r="I20" s="1">
        <v>2</v>
      </c>
      <c r="J20" s="5">
        <f t="shared" ref="J20:J21" si="22">SUM(D20:I20)</f>
        <v>12</v>
      </c>
      <c r="K20" s="7">
        <f t="shared" ref="K20:K23" si="23">J20/6</f>
        <v>2</v>
      </c>
      <c r="L20" s="13" t="str">
        <f>IF(D20="","",VLOOKUP(K20,$J$90:$K$92,2,TRUE))</f>
        <v>ІІ ур</v>
      </c>
      <c r="M20" s="1">
        <v>2</v>
      </c>
      <c r="N20" s="1">
        <v>1</v>
      </c>
      <c r="O20" s="1">
        <v>2</v>
      </c>
      <c r="P20" s="5">
        <f t="shared" ref="P20:P21" si="24">SUM(M20:O20)</f>
        <v>5</v>
      </c>
      <c r="Q20" s="7">
        <f t="shared" ref="Q20:Q23" si="25">P20/3</f>
        <v>1.6666666666666667</v>
      </c>
      <c r="R20" s="13" t="str">
        <f>IF(J20="","",VLOOKUP(Q20,$J$90:$K$92,2,TRUE))</f>
        <v>ІІ ур</v>
      </c>
      <c r="S20" s="1">
        <v>2</v>
      </c>
      <c r="T20" s="1">
        <v>1</v>
      </c>
      <c r="U20" s="1">
        <v>2</v>
      </c>
      <c r="V20" s="1">
        <v>2</v>
      </c>
      <c r="W20" s="1">
        <v>2</v>
      </c>
      <c r="X20" s="1">
        <v>2</v>
      </c>
      <c r="Y20" s="5">
        <f t="shared" ref="Y20:Y23" si="26">SUM(S20:X20)</f>
        <v>11</v>
      </c>
      <c r="Z20" s="7">
        <f t="shared" ref="Z20:Z23" si="27">Y20/6</f>
        <v>1.8333333333333333</v>
      </c>
      <c r="AA20" s="13" t="str">
        <f>IF(S20="","",VLOOKUP(Z20,$J$90:$K$92,2,TRUE))</f>
        <v>ІІ ур</v>
      </c>
      <c r="AB20" s="1">
        <v>1</v>
      </c>
      <c r="AC20" s="1">
        <v>2</v>
      </c>
      <c r="AD20" s="1">
        <v>2</v>
      </c>
      <c r="AE20" s="1">
        <v>1</v>
      </c>
      <c r="AF20" s="1">
        <v>2</v>
      </c>
      <c r="AG20" s="1">
        <v>2</v>
      </c>
      <c r="AH20" s="5">
        <f t="shared" ref="AH20:AH23" si="28">SUM(AB20:AG20)</f>
        <v>10</v>
      </c>
      <c r="AI20" s="7">
        <f t="shared" ref="AI20:AI23" si="29">AH20/6</f>
        <v>1.6666666666666667</v>
      </c>
      <c r="AJ20" s="13" t="str">
        <f>IF(AB20="","",VLOOKUP(AI20,$J$90:$K$92,2,TRUE))</f>
        <v>ІІ ур</v>
      </c>
      <c r="AK20" s="6">
        <f t="shared" ref="AK20:AK23" si="30">J20+P20+Y20+AH20</f>
        <v>38</v>
      </c>
      <c r="AL20" s="8">
        <f t="shared" ref="AL20:AL23" si="31">AK20/21</f>
        <v>1.8095238095238095</v>
      </c>
      <c r="AM20" s="13" t="str">
        <f>IF(AE20="","",VLOOKUP(AL20,$J$90:$K$92,2,TRUE))</f>
        <v>ІІ ур</v>
      </c>
    </row>
    <row r="21" spans="2:39" x14ac:dyDescent="0.25">
      <c r="B21" s="1">
        <v>13</v>
      </c>
      <c r="C21" s="1" t="s">
        <v>83</v>
      </c>
      <c r="D21" s="1">
        <v>2</v>
      </c>
      <c r="E21" s="1">
        <v>2</v>
      </c>
      <c r="F21" s="1">
        <v>2</v>
      </c>
      <c r="G21" s="1">
        <v>2</v>
      </c>
      <c r="H21" s="1">
        <v>2</v>
      </c>
      <c r="I21" s="1">
        <v>2</v>
      </c>
      <c r="J21" s="5">
        <f t="shared" si="22"/>
        <v>12</v>
      </c>
      <c r="K21" s="7">
        <f t="shared" si="23"/>
        <v>2</v>
      </c>
      <c r="L21" s="13" t="str">
        <f>IF(D21="","",VLOOKUP(K21,$J$90:$K$92,2,TRUE))</f>
        <v>ІІ ур</v>
      </c>
      <c r="M21" s="1">
        <v>2</v>
      </c>
      <c r="N21" s="1">
        <v>2</v>
      </c>
      <c r="O21" s="1">
        <v>2</v>
      </c>
      <c r="P21" s="5">
        <f t="shared" si="24"/>
        <v>6</v>
      </c>
      <c r="Q21" s="7">
        <f t="shared" si="25"/>
        <v>2</v>
      </c>
      <c r="R21" s="13" t="str">
        <f>IF(M21="","",VLOOKUP(Q21,$J$90:$K$92,2,TRUE))</f>
        <v>ІІ ур</v>
      </c>
      <c r="S21" s="1">
        <v>2</v>
      </c>
      <c r="T21" s="1">
        <v>2</v>
      </c>
      <c r="U21" s="1">
        <v>2</v>
      </c>
      <c r="V21" s="1">
        <v>2</v>
      </c>
      <c r="W21" s="1">
        <v>2</v>
      </c>
      <c r="X21" s="1">
        <v>2</v>
      </c>
      <c r="Y21" s="5">
        <f t="shared" si="26"/>
        <v>12</v>
      </c>
      <c r="Z21" s="7">
        <f t="shared" si="27"/>
        <v>2</v>
      </c>
      <c r="AA21" s="13" t="str">
        <f>IF(V21="","",VLOOKUP(Z21,$J$90:$K$92,2,TRUE))</f>
        <v>ІІ ур</v>
      </c>
      <c r="AB21" s="1">
        <v>2</v>
      </c>
      <c r="AC21" s="1">
        <v>2</v>
      </c>
      <c r="AD21" s="1">
        <v>2</v>
      </c>
      <c r="AE21" s="1">
        <v>2</v>
      </c>
      <c r="AF21" s="1">
        <v>2</v>
      </c>
      <c r="AG21" s="1">
        <v>2</v>
      </c>
      <c r="AH21" s="5">
        <f t="shared" si="28"/>
        <v>12</v>
      </c>
      <c r="AI21" s="7">
        <f t="shared" si="29"/>
        <v>2</v>
      </c>
      <c r="AJ21" s="13" t="str">
        <f>IF(AE21="","",VLOOKUP(AI21,$J$90:$K$92,2,TRUE))</f>
        <v>ІІ ур</v>
      </c>
      <c r="AK21" s="6">
        <f t="shared" si="30"/>
        <v>42</v>
      </c>
      <c r="AL21" s="8">
        <f t="shared" si="31"/>
        <v>2</v>
      </c>
      <c r="AM21" s="13" t="str">
        <f>IF(AH21="","",VLOOKUP(AL21,$J$90:$K$92,2,TRUE))</f>
        <v>ІІ ур</v>
      </c>
    </row>
    <row r="22" spans="2:39" x14ac:dyDescent="0.25">
      <c r="B22" s="1">
        <v>14</v>
      </c>
      <c r="C22" s="1" t="s">
        <v>84</v>
      </c>
      <c r="D22" s="1">
        <v>3</v>
      </c>
      <c r="E22" s="1">
        <v>2</v>
      </c>
      <c r="F22" s="1">
        <v>3</v>
      </c>
      <c r="G22" s="1">
        <v>2</v>
      </c>
      <c r="H22" s="1">
        <v>3</v>
      </c>
      <c r="I22" s="1">
        <v>2</v>
      </c>
      <c r="J22" s="5"/>
      <c r="K22" s="7">
        <f t="shared" si="23"/>
        <v>0</v>
      </c>
      <c r="L22" s="13" t="e">
        <f>IF(D22="","",VLOOKUP(K22,$J$90:$K$92,2,TRUE))</f>
        <v>#N/A</v>
      </c>
      <c r="M22" s="1">
        <v>2</v>
      </c>
      <c r="N22" s="1">
        <v>3</v>
      </c>
      <c r="O22" s="1">
        <v>2</v>
      </c>
      <c r="P22" s="5">
        <v>2</v>
      </c>
      <c r="Q22" s="7">
        <f t="shared" si="25"/>
        <v>0.66666666666666663</v>
      </c>
      <c r="R22" s="13" t="str">
        <f>IF(J22="","",VLOOKUP(Q22,$J$90:$K$92,2,TRUE))</f>
        <v/>
      </c>
      <c r="S22" s="1">
        <v>2</v>
      </c>
      <c r="T22" s="1">
        <v>2</v>
      </c>
      <c r="U22" s="1">
        <v>2</v>
      </c>
      <c r="V22" s="1">
        <v>3</v>
      </c>
      <c r="W22" s="1">
        <v>2</v>
      </c>
      <c r="X22" s="1">
        <v>3</v>
      </c>
      <c r="Y22" s="5">
        <f t="shared" si="26"/>
        <v>14</v>
      </c>
      <c r="Z22" s="7">
        <f t="shared" si="27"/>
        <v>2.3333333333333335</v>
      </c>
      <c r="AA22" s="13" t="str">
        <f>IF(S22="","",VLOOKUP(Z22,$J$90:$K$92,2,TRUE))</f>
        <v>ІІ ур</v>
      </c>
      <c r="AB22" s="1">
        <v>2</v>
      </c>
      <c r="AC22" s="1">
        <v>2</v>
      </c>
      <c r="AD22" s="1">
        <v>2</v>
      </c>
      <c r="AE22" s="1">
        <v>2</v>
      </c>
      <c r="AF22" s="1">
        <v>3</v>
      </c>
      <c r="AG22" s="1">
        <v>2</v>
      </c>
      <c r="AH22" s="5">
        <f t="shared" si="28"/>
        <v>13</v>
      </c>
      <c r="AI22" s="7">
        <f t="shared" si="29"/>
        <v>2.1666666666666665</v>
      </c>
      <c r="AJ22" s="13" t="str">
        <f>IF(AB22="","",VLOOKUP(AI22,$J$90:$K$92,2,TRUE))</f>
        <v>ІІ ур</v>
      </c>
      <c r="AK22" s="6">
        <f t="shared" si="30"/>
        <v>29</v>
      </c>
      <c r="AL22" s="8">
        <f t="shared" si="31"/>
        <v>1.3809523809523809</v>
      </c>
      <c r="AM22" s="13" t="str">
        <f>IF(AE22="","",VLOOKUP(AL22,$J$90:$K$92,2,TRUE))</f>
        <v>І ур</v>
      </c>
    </row>
    <row r="23" spans="2:39" x14ac:dyDescent="0.25">
      <c r="B23" s="1">
        <v>15</v>
      </c>
      <c r="C23" s="1" t="s">
        <v>85</v>
      </c>
      <c r="D23" s="1">
        <v>3</v>
      </c>
      <c r="E23" s="1">
        <v>3</v>
      </c>
      <c r="F23" s="1">
        <v>3</v>
      </c>
      <c r="G23" s="1">
        <v>3</v>
      </c>
      <c r="H23" s="1">
        <v>3</v>
      </c>
      <c r="I23" s="1">
        <v>3</v>
      </c>
      <c r="J23" s="5">
        <f t="shared" ref="J23" si="32">SUM(D23:I23)</f>
        <v>18</v>
      </c>
      <c r="K23" s="7">
        <f t="shared" si="23"/>
        <v>3</v>
      </c>
      <c r="L23" s="13" t="str">
        <f>IF(D23="","",VLOOKUP(K23,$J$90:$K$92,2,TRUE))</f>
        <v>ІІІ ур</v>
      </c>
      <c r="M23" s="1">
        <v>3</v>
      </c>
      <c r="N23" s="1">
        <v>3</v>
      </c>
      <c r="O23" s="1">
        <v>3</v>
      </c>
      <c r="P23" s="5">
        <f t="shared" ref="P23" si="33">SUM(M23:O23)</f>
        <v>9</v>
      </c>
      <c r="Q23" s="7">
        <f t="shared" si="25"/>
        <v>3</v>
      </c>
      <c r="R23" s="13" t="str">
        <f>IF(M23="","",VLOOKUP(Q23,$J$90:$K$92,2,TRUE))</f>
        <v>ІІІ ур</v>
      </c>
      <c r="S23" s="1">
        <v>3</v>
      </c>
      <c r="T23" s="1">
        <v>3</v>
      </c>
      <c r="U23" s="1">
        <v>3</v>
      </c>
      <c r="V23" s="1">
        <v>3</v>
      </c>
      <c r="W23" s="1">
        <v>3</v>
      </c>
      <c r="X23" s="1">
        <v>3</v>
      </c>
      <c r="Y23" s="5">
        <f t="shared" si="26"/>
        <v>18</v>
      </c>
      <c r="Z23" s="7">
        <f t="shared" si="27"/>
        <v>3</v>
      </c>
      <c r="AA23" s="13" t="str">
        <f>IF(V23="","",VLOOKUP(Z23,$J$90:$K$92,2,TRUE))</f>
        <v>ІІІ ур</v>
      </c>
      <c r="AB23" s="1">
        <v>3</v>
      </c>
      <c r="AC23" s="1">
        <v>3</v>
      </c>
      <c r="AD23" s="1">
        <v>3</v>
      </c>
      <c r="AE23" s="1">
        <v>3</v>
      </c>
      <c r="AF23" s="1">
        <v>3</v>
      </c>
      <c r="AG23" s="1">
        <v>3</v>
      </c>
      <c r="AH23" s="5">
        <f t="shared" si="28"/>
        <v>18</v>
      </c>
      <c r="AI23" s="7">
        <f t="shared" si="29"/>
        <v>3</v>
      </c>
      <c r="AJ23" s="13" t="str">
        <f>IF(AE23="","",VLOOKUP(AI23,$J$90:$K$92,2,TRUE))</f>
        <v>ІІІ ур</v>
      </c>
      <c r="AK23" s="6">
        <f t="shared" si="30"/>
        <v>63</v>
      </c>
      <c r="AL23" s="8">
        <f t="shared" si="31"/>
        <v>3</v>
      </c>
      <c r="AM23" s="13" t="str">
        <f>IF(AH23="","",VLOOKUP(AL23,$J$90:$K$92,2,TRUE))</f>
        <v>ІІІ ур</v>
      </c>
    </row>
    <row r="24" spans="2:39" x14ac:dyDescent="0.25">
      <c r="B24" s="1">
        <v>16</v>
      </c>
      <c r="C24" s="1" t="s">
        <v>86</v>
      </c>
      <c r="D24" s="1">
        <v>1</v>
      </c>
      <c r="E24" s="1">
        <v>1</v>
      </c>
      <c r="F24" s="1">
        <v>2</v>
      </c>
      <c r="G24" s="1">
        <v>1</v>
      </c>
      <c r="H24" s="1">
        <v>1</v>
      </c>
      <c r="I24" s="1">
        <v>2</v>
      </c>
      <c r="J24" s="5">
        <f t="shared" si="0"/>
        <v>8</v>
      </c>
      <c r="K24" s="7">
        <f t="shared" si="1"/>
        <v>1.3333333333333333</v>
      </c>
      <c r="L24" s="13" t="str">
        <f>IF(D24="","",VLOOKUP(K24,$J$90:$K$92,2,TRUE))</f>
        <v>І ур</v>
      </c>
      <c r="M24" s="1">
        <v>1</v>
      </c>
      <c r="N24" s="1">
        <v>2</v>
      </c>
      <c r="O24" s="1"/>
      <c r="P24" s="5"/>
      <c r="Q24" s="7"/>
      <c r="R24" s="13" t="e">
        <f>IF(J24="","",VLOOKUP(Q24,$J$90:$K$92,2,TRUE))</f>
        <v>#N/A</v>
      </c>
      <c r="S24" s="1">
        <v>1</v>
      </c>
      <c r="T24" s="1">
        <v>1</v>
      </c>
      <c r="U24" s="1">
        <v>2</v>
      </c>
      <c r="V24" s="1">
        <v>1</v>
      </c>
      <c r="W24" s="1">
        <v>1</v>
      </c>
      <c r="X24" s="1">
        <v>2</v>
      </c>
      <c r="Y24" s="5">
        <f t="shared" si="4"/>
        <v>8</v>
      </c>
      <c r="Z24" s="7">
        <f t="shared" si="5"/>
        <v>1.3333333333333333</v>
      </c>
      <c r="AA24" s="13" t="str">
        <f>IF(S24="","",VLOOKUP(Z24,$J$90:$K$92,2,TRUE))</f>
        <v>І ур</v>
      </c>
      <c r="AB24" s="1">
        <v>1</v>
      </c>
      <c r="AC24" s="1">
        <v>1</v>
      </c>
      <c r="AD24" s="1">
        <v>1</v>
      </c>
      <c r="AE24" s="1">
        <v>2</v>
      </c>
      <c r="AF24" s="1">
        <v>1</v>
      </c>
      <c r="AG24" s="1">
        <v>2</v>
      </c>
      <c r="AH24" s="5">
        <f t="shared" si="6"/>
        <v>8</v>
      </c>
      <c r="AI24" s="7">
        <f t="shared" si="7"/>
        <v>1.3333333333333333</v>
      </c>
      <c r="AJ24" s="13" t="str">
        <f>IF(AB24="","",VLOOKUP(AI24,$J$90:$K$92,2,TRUE))</f>
        <v>І ур</v>
      </c>
      <c r="AK24" s="6">
        <f t="shared" si="8"/>
        <v>24</v>
      </c>
      <c r="AL24" s="8">
        <f t="shared" si="9"/>
        <v>1.1428571428571428</v>
      </c>
      <c r="AM24" s="13" t="str">
        <f>IF(AE24="","",VLOOKUP(AL24,$J$90:$K$92,2,TRUE))</f>
        <v>І ур</v>
      </c>
    </row>
    <row r="25" spans="2:39" x14ac:dyDescent="0.25">
      <c r="B25" s="1">
        <v>17</v>
      </c>
      <c r="C25" s="1" t="s">
        <v>87</v>
      </c>
      <c r="D25" s="1">
        <v>2</v>
      </c>
      <c r="E25" s="1">
        <v>2</v>
      </c>
      <c r="F25" s="1">
        <v>2</v>
      </c>
      <c r="G25" s="1">
        <v>2</v>
      </c>
      <c r="H25" s="1">
        <v>2</v>
      </c>
      <c r="I25" s="1">
        <v>2</v>
      </c>
      <c r="J25" s="5">
        <f t="shared" si="0"/>
        <v>12</v>
      </c>
      <c r="K25" s="7">
        <f t="shared" si="1"/>
        <v>2</v>
      </c>
      <c r="L25" s="13" t="str">
        <f>IF(D25="","",VLOOKUP(K25,$J$90:$K$92,2,TRUE))</f>
        <v>ІІ ур</v>
      </c>
      <c r="M25" s="1">
        <v>2</v>
      </c>
      <c r="N25" s="1">
        <v>1</v>
      </c>
      <c r="O25" s="1">
        <v>2</v>
      </c>
      <c r="P25" s="5">
        <f t="shared" ref="P25:P26" si="34">SUM(M25:O25)</f>
        <v>5</v>
      </c>
      <c r="Q25" s="7">
        <f t="shared" ref="Q25:Q28" si="35">P25/3</f>
        <v>1.6666666666666667</v>
      </c>
      <c r="R25" s="13" t="str">
        <f>IF(J25="","",VLOOKUP(Q25,$J$90:$K$92,2,TRUE))</f>
        <v>ІІ ур</v>
      </c>
      <c r="S25" s="1">
        <v>2</v>
      </c>
      <c r="T25" s="1">
        <v>1</v>
      </c>
      <c r="U25" s="1">
        <v>2</v>
      </c>
      <c r="V25" s="1">
        <v>2</v>
      </c>
      <c r="W25" s="1">
        <v>2</v>
      </c>
      <c r="X25" s="1">
        <v>2</v>
      </c>
      <c r="Y25" s="5">
        <f t="shared" si="4"/>
        <v>11</v>
      </c>
      <c r="Z25" s="7">
        <f t="shared" si="5"/>
        <v>1.8333333333333333</v>
      </c>
      <c r="AA25" s="13" t="str">
        <f>IF(S25="","",VLOOKUP(Z25,$J$90:$K$92,2,TRUE))</f>
        <v>ІІ ур</v>
      </c>
      <c r="AB25" s="1">
        <v>1</v>
      </c>
      <c r="AC25" s="1">
        <v>2</v>
      </c>
      <c r="AD25" s="1">
        <v>2</v>
      </c>
      <c r="AE25" s="1">
        <v>1</v>
      </c>
      <c r="AF25" s="1">
        <v>2</v>
      </c>
      <c r="AG25" s="1">
        <v>2</v>
      </c>
      <c r="AH25" s="5">
        <f t="shared" si="6"/>
        <v>10</v>
      </c>
      <c r="AI25" s="7">
        <f t="shared" si="7"/>
        <v>1.6666666666666667</v>
      </c>
      <c r="AJ25" s="13" t="str">
        <f>IF(AB25="","",VLOOKUP(AI25,$J$90:$K$92,2,TRUE))</f>
        <v>ІІ ур</v>
      </c>
      <c r="AK25" s="6">
        <f t="shared" si="8"/>
        <v>38</v>
      </c>
      <c r="AL25" s="8">
        <f t="shared" si="9"/>
        <v>1.8095238095238095</v>
      </c>
      <c r="AM25" s="13" t="str">
        <f>IF(AE25="","",VLOOKUP(AL25,$J$90:$K$92,2,TRUE))</f>
        <v>ІІ ур</v>
      </c>
    </row>
    <row r="26" spans="2:39" x14ac:dyDescent="0.25">
      <c r="B26" s="1">
        <v>18</v>
      </c>
      <c r="C26" s="1" t="s">
        <v>94</v>
      </c>
      <c r="D26" s="1">
        <v>2</v>
      </c>
      <c r="E26" s="1">
        <v>2</v>
      </c>
      <c r="F26" s="1">
        <v>2</v>
      </c>
      <c r="G26" s="1">
        <v>2</v>
      </c>
      <c r="H26" s="1">
        <v>2</v>
      </c>
      <c r="I26" s="1">
        <v>2</v>
      </c>
      <c r="J26" s="5">
        <f t="shared" si="0"/>
        <v>12</v>
      </c>
      <c r="K26" s="7">
        <f t="shared" si="1"/>
        <v>2</v>
      </c>
      <c r="L26" s="13" t="str">
        <f>IF(D26="","",VLOOKUP(K26,$J$90:$K$92,2,TRUE))</f>
        <v>ІІ ур</v>
      </c>
      <c r="M26" s="1">
        <v>2</v>
      </c>
      <c r="N26" s="1">
        <v>2</v>
      </c>
      <c r="O26" s="1">
        <v>2</v>
      </c>
      <c r="P26" s="5">
        <f t="shared" si="34"/>
        <v>6</v>
      </c>
      <c r="Q26" s="7">
        <f t="shared" si="35"/>
        <v>2</v>
      </c>
      <c r="R26" s="13" t="str">
        <f>IF(M26="","",VLOOKUP(Q26,$J$90:$K$92,2,TRUE))</f>
        <v>ІІ ур</v>
      </c>
      <c r="S26" s="1">
        <v>2</v>
      </c>
      <c r="T26" s="1">
        <v>2</v>
      </c>
      <c r="U26" s="1">
        <v>2</v>
      </c>
      <c r="V26" s="1">
        <v>2</v>
      </c>
      <c r="W26" s="1">
        <v>2</v>
      </c>
      <c r="X26" s="1">
        <v>2</v>
      </c>
      <c r="Y26" s="5">
        <f t="shared" si="4"/>
        <v>12</v>
      </c>
      <c r="Z26" s="7">
        <f t="shared" si="5"/>
        <v>2</v>
      </c>
      <c r="AA26" s="13" t="str">
        <f>IF(V26="","",VLOOKUP(Z26,$J$90:$K$92,2,TRUE))</f>
        <v>ІІ ур</v>
      </c>
      <c r="AB26" s="1">
        <v>2</v>
      </c>
      <c r="AC26" s="1">
        <v>2</v>
      </c>
      <c r="AD26" s="1">
        <v>2</v>
      </c>
      <c r="AE26" s="1">
        <v>2</v>
      </c>
      <c r="AF26" s="1">
        <v>2</v>
      </c>
      <c r="AG26" s="1">
        <v>2</v>
      </c>
      <c r="AH26" s="5">
        <f t="shared" si="6"/>
        <v>12</v>
      </c>
      <c r="AI26" s="7">
        <f t="shared" si="7"/>
        <v>2</v>
      </c>
      <c r="AJ26" s="13" t="str">
        <f>IF(AE26="","",VLOOKUP(AI26,$J$90:$K$92,2,TRUE))</f>
        <v>ІІ ур</v>
      </c>
      <c r="AK26" s="6">
        <f t="shared" si="8"/>
        <v>42</v>
      </c>
      <c r="AL26" s="8">
        <f t="shared" si="9"/>
        <v>2</v>
      </c>
      <c r="AM26" s="13" t="str">
        <f>IF(AH26="","",VLOOKUP(AL26,$J$90:$K$92,2,TRUE))</f>
        <v>ІІ ур</v>
      </c>
    </row>
    <row r="27" spans="2:39" x14ac:dyDescent="0.25">
      <c r="B27" s="43">
        <v>19</v>
      </c>
      <c r="C27" s="43" t="s">
        <v>95</v>
      </c>
      <c r="D27" s="1">
        <v>3</v>
      </c>
      <c r="E27" s="1">
        <v>2</v>
      </c>
      <c r="F27" s="1">
        <v>3</v>
      </c>
      <c r="G27" s="1">
        <v>2</v>
      </c>
      <c r="H27" s="1">
        <v>3</v>
      </c>
      <c r="I27" s="1">
        <v>2</v>
      </c>
      <c r="J27" s="5"/>
      <c r="K27" s="7">
        <f t="shared" si="1"/>
        <v>0</v>
      </c>
      <c r="L27" s="13" t="e">
        <f>IF(D27="","",VLOOKUP(K27,$J$90:$K$92,2,TRUE))</f>
        <v>#N/A</v>
      </c>
      <c r="M27" s="1">
        <v>2</v>
      </c>
      <c r="N27" s="1">
        <v>3</v>
      </c>
      <c r="O27" s="1">
        <v>2</v>
      </c>
      <c r="P27" s="5">
        <v>2</v>
      </c>
      <c r="Q27" s="7">
        <f t="shared" si="35"/>
        <v>0.66666666666666663</v>
      </c>
      <c r="R27" s="13" t="str">
        <f>IF(J27="","",VLOOKUP(Q27,$J$90:$K$92,2,TRUE))</f>
        <v/>
      </c>
      <c r="S27" s="1">
        <v>2</v>
      </c>
      <c r="T27" s="1">
        <v>2</v>
      </c>
      <c r="U27" s="1">
        <v>2</v>
      </c>
      <c r="V27" s="1">
        <v>3</v>
      </c>
      <c r="W27" s="1">
        <v>2</v>
      </c>
      <c r="X27" s="1">
        <v>3</v>
      </c>
      <c r="Y27" s="5">
        <f t="shared" si="4"/>
        <v>14</v>
      </c>
      <c r="Z27" s="7">
        <f t="shared" si="5"/>
        <v>2.3333333333333335</v>
      </c>
      <c r="AA27" s="13" t="str">
        <f>IF(S27="","",VLOOKUP(Z27,$J$90:$K$92,2,TRUE))</f>
        <v>ІІ ур</v>
      </c>
      <c r="AB27" s="1">
        <v>2</v>
      </c>
      <c r="AC27" s="1">
        <v>2</v>
      </c>
      <c r="AD27" s="1">
        <v>2</v>
      </c>
      <c r="AE27" s="1">
        <v>2</v>
      </c>
      <c r="AF27" s="1">
        <v>3</v>
      </c>
      <c r="AG27" s="1">
        <v>2</v>
      </c>
      <c r="AH27" s="5">
        <f t="shared" si="6"/>
        <v>13</v>
      </c>
      <c r="AI27" s="7">
        <f t="shared" si="7"/>
        <v>2.1666666666666665</v>
      </c>
      <c r="AJ27" s="13" t="str">
        <f>IF(AB27="","",VLOOKUP(AI27,$J$90:$K$92,2,TRUE))</f>
        <v>ІІ ур</v>
      </c>
      <c r="AK27" s="6">
        <f t="shared" si="8"/>
        <v>29</v>
      </c>
      <c r="AL27" s="8">
        <f t="shared" si="9"/>
        <v>1.3809523809523809</v>
      </c>
      <c r="AM27" s="13" t="str">
        <f>IF(AE27="","",VLOOKUP(AL27,$J$90:$K$92,2,TRUE))</f>
        <v>І ур</v>
      </c>
    </row>
    <row r="28" spans="2:39" x14ac:dyDescent="0.25">
      <c r="B28" s="43">
        <v>20</v>
      </c>
      <c r="C28" s="43" t="s">
        <v>96</v>
      </c>
      <c r="D28" s="1">
        <v>3</v>
      </c>
      <c r="E28" s="1">
        <v>3</v>
      </c>
      <c r="F28" s="1">
        <v>3</v>
      </c>
      <c r="G28" s="1">
        <v>3</v>
      </c>
      <c r="H28" s="1">
        <v>3</v>
      </c>
      <c r="I28" s="1">
        <v>3</v>
      </c>
      <c r="J28" s="5">
        <f t="shared" ref="J28" si="36">SUM(D28:I28)</f>
        <v>18</v>
      </c>
      <c r="K28" s="7">
        <f t="shared" si="1"/>
        <v>3</v>
      </c>
      <c r="L28" s="13" t="str">
        <f>IF(D28="","",VLOOKUP(K28,$J$90:$K$92,2,TRUE))</f>
        <v>ІІІ ур</v>
      </c>
      <c r="M28" s="1">
        <v>3</v>
      </c>
      <c r="N28" s="1">
        <v>3</v>
      </c>
      <c r="O28" s="1">
        <v>3</v>
      </c>
      <c r="P28" s="5">
        <f t="shared" ref="P28" si="37">SUM(M28:O28)</f>
        <v>9</v>
      </c>
      <c r="Q28" s="7">
        <f t="shared" si="35"/>
        <v>3</v>
      </c>
      <c r="R28" s="13" t="str">
        <f>IF(M28="","",VLOOKUP(Q28,$J$90:$K$92,2,TRUE))</f>
        <v>ІІІ ур</v>
      </c>
      <c r="S28" s="1">
        <v>3</v>
      </c>
      <c r="T28" s="1">
        <v>3</v>
      </c>
      <c r="U28" s="1">
        <v>3</v>
      </c>
      <c r="V28" s="1">
        <v>3</v>
      </c>
      <c r="W28" s="1">
        <v>3</v>
      </c>
      <c r="X28" s="1">
        <v>3</v>
      </c>
      <c r="Y28" s="5">
        <f t="shared" si="4"/>
        <v>18</v>
      </c>
      <c r="Z28" s="7">
        <f t="shared" si="5"/>
        <v>3</v>
      </c>
      <c r="AA28" s="13" t="str">
        <f>IF(V28="","",VLOOKUP(Z28,$J$90:$K$92,2,TRUE))</f>
        <v>ІІІ ур</v>
      </c>
      <c r="AB28" s="1">
        <v>3</v>
      </c>
      <c r="AC28" s="1">
        <v>3</v>
      </c>
      <c r="AD28" s="1">
        <v>3</v>
      </c>
      <c r="AE28" s="1">
        <v>3</v>
      </c>
      <c r="AF28" s="1">
        <v>3</v>
      </c>
      <c r="AG28" s="1">
        <v>3</v>
      </c>
      <c r="AH28" s="5">
        <f t="shared" si="6"/>
        <v>18</v>
      </c>
      <c r="AI28" s="7">
        <f t="shared" si="7"/>
        <v>3</v>
      </c>
      <c r="AJ28" s="13" t="str">
        <f>IF(AE28="","",VLOOKUP(AI28,$J$90:$K$92,2,TRUE))</f>
        <v>ІІІ ур</v>
      </c>
      <c r="AK28" s="6">
        <f t="shared" si="8"/>
        <v>63</v>
      </c>
      <c r="AL28" s="8">
        <f t="shared" si="9"/>
        <v>3</v>
      </c>
      <c r="AM28" s="13" t="str">
        <f>IF(AH28="","",VLOOKUP(AL28,$J$90:$K$92,2,TRUE))</f>
        <v>ІІІ ур</v>
      </c>
    </row>
    <row r="29" spans="2:39" x14ac:dyDescent="0.25">
      <c r="B29" s="29"/>
      <c r="C29" s="29"/>
      <c r="D29" s="35"/>
      <c r="E29" s="36"/>
      <c r="F29" s="36"/>
      <c r="G29" s="36"/>
      <c r="H29" s="36"/>
      <c r="I29" s="36"/>
      <c r="J29" s="37"/>
      <c r="K29" s="1" t="s">
        <v>15</v>
      </c>
      <c r="L29" s="11" t="s">
        <v>11</v>
      </c>
      <c r="M29" s="35"/>
      <c r="N29" s="36"/>
      <c r="O29" s="36"/>
      <c r="P29" s="37"/>
      <c r="Q29" s="1" t="s">
        <v>15</v>
      </c>
      <c r="R29" s="11" t="s">
        <v>11</v>
      </c>
      <c r="S29" s="35"/>
      <c r="T29" s="36"/>
      <c r="U29" s="36"/>
      <c r="V29" s="36"/>
      <c r="W29" s="36"/>
      <c r="X29" s="36"/>
      <c r="Y29" s="37"/>
      <c r="Z29" s="1" t="s">
        <v>15</v>
      </c>
      <c r="AA29" s="11" t="s">
        <v>11</v>
      </c>
      <c r="AB29" s="35"/>
      <c r="AC29" s="36"/>
      <c r="AD29" s="36"/>
      <c r="AE29" s="36"/>
      <c r="AF29" s="36"/>
      <c r="AG29" s="36"/>
      <c r="AH29" s="37"/>
      <c r="AI29" s="1" t="s">
        <v>15</v>
      </c>
      <c r="AJ29" s="11" t="s">
        <v>11</v>
      </c>
      <c r="AK29" s="2"/>
      <c r="AL29" s="2"/>
      <c r="AM29" s="2"/>
    </row>
    <row r="30" spans="2:39" x14ac:dyDescent="0.25">
      <c r="B30" s="30"/>
      <c r="C30" s="30"/>
      <c r="D30" s="35" t="s">
        <v>19</v>
      </c>
      <c r="E30" s="36"/>
      <c r="F30" s="36"/>
      <c r="G30" s="36"/>
      <c r="H30" s="36"/>
      <c r="I30" s="36"/>
      <c r="J30" s="37"/>
      <c r="K30" s="10">
        <v>20</v>
      </c>
      <c r="L30" s="10">
        <v>100</v>
      </c>
      <c r="M30" s="35" t="s">
        <v>19</v>
      </c>
      <c r="N30" s="36"/>
      <c r="O30" s="36"/>
      <c r="P30" s="37"/>
      <c r="Q30" s="10">
        <v>20</v>
      </c>
      <c r="R30" s="10">
        <v>100</v>
      </c>
      <c r="S30" s="35" t="s">
        <v>19</v>
      </c>
      <c r="T30" s="36"/>
      <c r="U30" s="36"/>
      <c r="V30" s="36"/>
      <c r="W30" s="36"/>
      <c r="X30" s="36"/>
      <c r="Y30" s="37"/>
      <c r="Z30" s="10">
        <v>20</v>
      </c>
      <c r="AA30" s="10">
        <v>100</v>
      </c>
      <c r="AB30" s="35" t="s">
        <v>19</v>
      </c>
      <c r="AC30" s="36"/>
      <c r="AD30" s="36"/>
      <c r="AE30" s="36"/>
      <c r="AF30" s="36"/>
      <c r="AG30" s="36"/>
      <c r="AH30" s="37"/>
      <c r="AI30" s="10">
        <v>20</v>
      </c>
      <c r="AJ30" s="10">
        <v>100</v>
      </c>
      <c r="AK30" s="2"/>
      <c r="AL30" s="2"/>
      <c r="AM30" s="2"/>
    </row>
    <row r="31" spans="2:39" x14ac:dyDescent="0.25">
      <c r="B31" s="30"/>
      <c r="C31" s="30"/>
      <c r="D31" s="35" t="s">
        <v>24</v>
      </c>
      <c r="E31" s="36"/>
      <c r="F31" s="36"/>
      <c r="G31" s="36"/>
      <c r="H31" s="36"/>
      <c r="I31" s="36"/>
      <c r="J31" s="37"/>
      <c r="K31" s="12">
        <v>3</v>
      </c>
      <c r="L31" s="3">
        <v>15</v>
      </c>
      <c r="M31" s="35" t="s">
        <v>24</v>
      </c>
      <c r="N31" s="36"/>
      <c r="O31" s="36"/>
      <c r="P31" s="37"/>
      <c r="Q31" s="12">
        <v>3</v>
      </c>
      <c r="R31" s="3">
        <v>15</v>
      </c>
      <c r="S31" s="35" t="s">
        <v>24</v>
      </c>
      <c r="T31" s="36"/>
      <c r="U31" s="36"/>
      <c r="V31" s="36"/>
      <c r="W31" s="36"/>
      <c r="X31" s="36"/>
      <c r="Y31" s="37"/>
      <c r="Z31" s="12">
        <v>3</v>
      </c>
      <c r="AA31" s="3">
        <v>15</v>
      </c>
      <c r="AB31" s="35" t="s">
        <v>24</v>
      </c>
      <c r="AC31" s="36"/>
      <c r="AD31" s="36"/>
      <c r="AE31" s="36"/>
      <c r="AF31" s="36"/>
      <c r="AG31" s="36"/>
      <c r="AH31" s="37"/>
      <c r="AI31" s="12">
        <v>3</v>
      </c>
      <c r="AJ31" s="3">
        <v>15</v>
      </c>
      <c r="AK31" s="2"/>
      <c r="AL31" s="2"/>
      <c r="AM31" s="2"/>
    </row>
    <row r="32" spans="2:39" x14ac:dyDescent="0.25">
      <c r="B32" s="30"/>
      <c r="C32" s="30"/>
      <c r="D32" s="35" t="s">
        <v>25</v>
      </c>
      <c r="E32" s="36"/>
      <c r="F32" s="36"/>
      <c r="G32" s="36"/>
      <c r="H32" s="36"/>
      <c r="I32" s="36"/>
      <c r="J32" s="37"/>
      <c r="K32" s="12">
        <v>13</v>
      </c>
      <c r="L32" s="3">
        <v>65</v>
      </c>
      <c r="M32" s="35" t="s">
        <v>25</v>
      </c>
      <c r="N32" s="36"/>
      <c r="O32" s="36"/>
      <c r="P32" s="37"/>
      <c r="Q32" s="12">
        <v>13</v>
      </c>
      <c r="R32" s="3">
        <v>65</v>
      </c>
      <c r="S32" s="35" t="s">
        <v>25</v>
      </c>
      <c r="T32" s="36"/>
      <c r="U32" s="36"/>
      <c r="V32" s="36"/>
      <c r="W32" s="36"/>
      <c r="X32" s="36"/>
      <c r="Y32" s="37"/>
      <c r="Z32" s="12">
        <v>13</v>
      </c>
      <c r="AA32" s="3">
        <v>65</v>
      </c>
      <c r="AB32" s="35" t="s">
        <v>25</v>
      </c>
      <c r="AC32" s="36"/>
      <c r="AD32" s="36"/>
      <c r="AE32" s="36"/>
      <c r="AF32" s="36"/>
      <c r="AG32" s="36"/>
      <c r="AH32" s="37"/>
      <c r="AI32" s="12">
        <v>13</v>
      </c>
      <c r="AJ32" s="3">
        <v>65</v>
      </c>
      <c r="AK32" s="2"/>
      <c r="AL32" s="2"/>
      <c r="AM32" s="2"/>
    </row>
    <row r="33" spans="1:39" x14ac:dyDescent="0.25">
      <c r="B33" s="30"/>
      <c r="C33" s="30"/>
      <c r="D33" s="35" t="s">
        <v>26</v>
      </c>
      <c r="E33" s="36"/>
      <c r="F33" s="36"/>
      <c r="G33" s="36"/>
      <c r="H33" s="36"/>
      <c r="I33" s="36"/>
      <c r="J33" s="37"/>
      <c r="K33" s="12">
        <v>4</v>
      </c>
      <c r="L33" s="3">
        <v>20</v>
      </c>
      <c r="M33" s="35" t="s">
        <v>26</v>
      </c>
      <c r="N33" s="36"/>
      <c r="O33" s="36"/>
      <c r="P33" s="37"/>
      <c r="Q33" s="12">
        <v>4</v>
      </c>
      <c r="R33" s="3">
        <v>20</v>
      </c>
      <c r="S33" s="35" t="s">
        <v>26</v>
      </c>
      <c r="T33" s="36"/>
      <c r="U33" s="36"/>
      <c r="V33" s="36"/>
      <c r="W33" s="36"/>
      <c r="X33" s="36"/>
      <c r="Y33" s="37"/>
      <c r="Z33" s="12">
        <v>4</v>
      </c>
      <c r="AA33" s="3">
        <v>20</v>
      </c>
      <c r="AB33" s="35" t="s">
        <v>26</v>
      </c>
      <c r="AC33" s="36"/>
      <c r="AD33" s="36"/>
      <c r="AE33" s="36"/>
      <c r="AF33" s="36"/>
      <c r="AG33" s="36"/>
      <c r="AH33" s="37"/>
      <c r="AI33" s="12">
        <v>4</v>
      </c>
      <c r="AJ33" s="3">
        <v>20</v>
      </c>
      <c r="AK33" s="2"/>
      <c r="AL33" s="2"/>
      <c r="AM33" s="2"/>
    </row>
    <row r="34" spans="1:39" x14ac:dyDescent="0.25">
      <c r="B34" s="30"/>
      <c r="C34" s="30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1" t="s">
        <v>15</v>
      </c>
      <c r="AM34" s="11" t="s">
        <v>11</v>
      </c>
    </row>
    <row r="35" spans="1:39" x14ac:dyDescent="0.25">
      <c r="B35" s="30"/>
      <c r="C35" s="30"/>
      <c r="D35" s="32" t="s">
        <v>20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4"/>
      <c r="AL35" s="10">
        <v>20</v>
      </c>
      <c r="AM35" s="3">
        <v>15</v>
      </c>
    </row>
    <row r="36" spans="1:39" x14ac:dyDescent="0.25">
      <c r="B36" s="30"/>
      <c r="C36" s="30"/>
      <c r="D36" s="28" t="s">
        <v>21</v>
      </c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12">
        <v>3</v>
      </c>
      <c r="AM36" s="3">
        <v>65</v>
      </c>
    </row>
    <row r="37" spans="1:39" x14ac:dyDescent="0.25">
      <c r="B37" s="30"/>
      <c r="C37" s="30"/>
      <c r="D37" s="28" t="s">
        <v>28</v>
      </c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12">
        <v>13</v>
      </c>
      <c r="AM37" s="3">
        <v>20</v>
      </c>
    </row>
    <row r="38" spans="1:39" x14ac:dyDescent="0.25">
      <c r="B38" s="31"/>
      <c r="C38" s="31"/>
      <c r="D38" s="28" t="s">
        <v>23</v>
      </c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12">
        <v>4</v>
      </c>
      <c r="AM38" s="3">
        <v>33.299999999999997</v>
      </c>
    </row>
    <row r="41" spans="1:39" x14ac:dyDescent="0.25">
      <c r="A41" s="4"/>
      <c r="B41" s="4"/>
      <c r="C41" s="4"/>
      <c r="D41" s="4"/>
      <c r="E41" s="4"/>
    </row>
    <row r="90" spans="10:11" x14ac:dyDescent="0.25">
      <c r="J90">
        <v>1</v>
      </c>
      <c r="K90" t="s">
        <v>16</v>
      </c>
    </row>
    <row r="91" spans="10:11" x14ac:dyDescent="0.25">
      <c r="J91">
        <v>1.6</v>
      </c>
      <c r="K91" t="s">
        <v>17</v>
      </c>
    </row>
    <row r="92" spans="10:11" x14ac:dyDescent="0.25">
      <c r="J92">
        <v>2.6</v>
      </c>
      <c r="K92" t="s">
        <v>18</v>
      </c>
    </row>
  </sheetData>
  <autoFilter ref="AM1:AM41"/>
  <mergeCells count="52">
    <mergeCell ref="AB32:AH32"/>
    <mergeCell ref="AB33:AH33"/>
    <mergeCell ref="M31:P31"/>
    <mergeCell ref="M32:P32"/>
    <mergeCell ref="M33:P33"/>
    <mergeCell ref="D31:J31"/>
    <mergeCell ref="D32:J32"/>
    <mergeCell ref="D33:J33"/>
    <mergeCell ref="S31:Y31"/>
    <mergeCell ref="S32:Y32"/>
    <mergeCell ref="AA7:AA8"/>
    <mergeCell ref="AH7:AH8"/>
    <mergeCell ref="AI7:AI8"/>
    <mergeCell ref="AJ7:AJ8"/>
    <mergeCell ref="AB29:AH29"/>
    <mergeCell ref="L7:L8"/>
    <mergeCell ref="P7:P8"/>
    <mergeCell ref="Q7:Q8"/>
    <mergeCell ref="R7:R8"/>
    <mergeCell ref="Z7:Z8"/>
    <mergeCell ref="D34:AK34"/>
    <mergeCell ref="D36:AK36"/>
    <mergeCell ref="D37:AK37"/>
    <mergeCell ref="D38:AK38"/>
    <mergeCell ref="B29:B38"/>
    <mergeCell ref="C29:C38"/>
    <mergeCell ref="D35:AK35"/>
    <mergeCell ref="D29:J29"/>
    <mergeCell ref="D30:J30"/>
    <mergeCell ref="M29:P29"/>
    <mergeCell ref="M30:P30"/>
    <mergeCell ref="S29:Y29"/>
    <mergeCell ref="S30:Y30"/>
    <mergeCell ref="S33:Y33"/>
    <mergeCell ref="AB30:AH30"/>
    <mergeCell ref="AB31:AH31"/>
    <mergeCell ref="A2:AN2"/>
    <mergeCell ref="A3:AN3"/>
    <mergeCell ref="A4:AN4"/>
    <mergeCell ref="B6:AM6"/>
    <mergeCell ref="B7:B8"/>
    <mergeCell ref="C7:C8"/>
    <mergeCell ref="D7:I7"/>
    <mergeCell ref="M7:O7"/>
    <mergeCell ref="S7:X7"/>
    <mergeCell ref="AB7:AG7"/>
    <mergeCell ref="Y7:Y8"/>
    <mergeCell ref="AK7:AK8"/>
    <mergeCell ref="AL7:AL8"/>
    <mergeCell ref="AM7:AM8"/>
    <mergeCell ref="J7:J8"/>
    <mergeCell ref="K7:K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91"/>
  <sheetViews>
    <sheetView tabSelected="1" zoomScale="80" zoomScaleNormal="80" workbookViewId="0">
      <selection activeCell="X18" sqref="X18"/>
    </sheetView>
  </sheetViews>
  <sheetFormatPr defaultRowHeight="15" x14ac:dyDescent="0.25"/>
  <cols>
    <col min="2" max="2" width="5.5703125" customWidth="1"/>
    <col min="3" max="3" width="26.85546875" customWidth="1"/>
    <col min="4" max="4" width="4.140625" customWidth="1"/>
    <col min="5" max="5" width="6.85546875" customWidth="1"/>
    <col min="6" max="6" width="6.42578125" customWidth="1"/>
    <col min="7" max="7" width="5.5703125" customWidth="1"/>
    <col min="8" max="8" width="6.140625" customWidth="1"/>
    <col min="9" max="9" width="4.140625" customWidth="1"/>
    <col min="10" max="10" width="5.5703125" customWidth="1"/>
    <col min="11" max="11" width="8.7109375" customWidth="1"/>
    <col min="12" max="12" width="4.140625" customWidth="1"/>
    <col min="13" max="13" width="5.7109375" customWidth="1"/>
    <col min="14" max="14" width="7" customWidth="1"/>
    <col min="15" max="15" width="8.5703125" customWidth="1"/>
    <col min="16" max="16" width="5.7109375" customWidth="1"/>
    <col min="17" max="17" width="7.42578125" customWidth="1"/>
    <col min="18" max="18" width="4.85546875" customWidth="1"/>
    <col min="19" max="19" width="5.5703125" customWidth="1"/>
    <col min="20" max="20" width="9.5703125" customWidth="1"/>
    <col min="21" max="21" width="7.28515625" customWidth="1"/>
    <col min="22" max="22" width="8.28515625" customWidth="1"/>
    <col min="23" max="23" width="15" customWidth="1"/>
    <col min="24" max="24" width="5.42578125" customWidth="1"/>
    <col min="25" max="25" width="9" customWidth="1"/>
    <col min="26" max="26" width="11.5703125" customWidth="1"/>
    <col min="27" max="27" width="4.85546875" customWidth="1"/>
    <col min="28" max="28" width="5.5703125" customWidth="1"/>
    <col min="29" max="29" width="10.28515625" customWidth="1"/>
    <col min="30" max="30" width="6.28515625" customWidth="1"/>
    <col min="31" max="31" width="9.28515625" customWidth="1"/>
    <col min="32" max="32" width="6" customWidth="1"/>
    <col min="33" max="34" width="12" customWidth="1"/>
    <col min="35" max="35" width="11.42578125" customWidth="1"/>
    <col min="36" max="36" width="4.42578125" customWidth="1"/>
    <col min="37" max="37" width="5.85546875" customWidth="1"/>
    <col min="38" max="38" width="11.7109375" customWidth="1"/>
    <col min="41" max="41" width="10.5703125" customWidth="1"/>
  </cols>
  <sheetData>
    <row r="2" spans="1:42" x14ac:dyDescent="0.25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</row>
    <row r="3" spans="1:42" x14ac:dyDescent="0.25">
      <c r="A3" s="15" t="s">
        <v>104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</row>
    <row r="4" spans="1:42" x14ac:dyDescent="0.25">
      <c r="A4" s="15" t="s">
        <v>91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</row>
    <row r="6" spans="1:42" x14ac:dyDescent="0.25">
      <c r="B6" s="16" t="s">
        <v>1</v>
      </c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6"/>
      <c r="AN6" s="16"/>
      <c r="AO6" s="16"/>
    </row>
    <row r="7" spans="1:42" ht="38.25" customHeight="1" x14ac:dyDescent="0.25">
      <c r="B7" s="18" t="s">
        <v>2</v>
      </c>
      <c r="C7" s="19" t="s">
        <v>3</v>
      </c>
      <c r="D7" s="18" t="s">
        <v>4</v>
      </c>
      <c r="E7" s="18"/>
      <c r="F7" s="18"/>
      <c r="G7" s="18"/>
      <c r="H7" s="18"/>
      <c r="I7" s="21" t="s">
        <v>14</v>
      </c>
      <c r="J7" s="26" t="s">
        <v>12</v>
      </c>
      <c r="K7" s="38" t="s">
        <v>13</v>
      </c>
      <c r="L7" s="20" t="s">
        <v>5</v>
      </c>
      <c r="M7" s="20"/>
      <c r="N7" s="20"/>
      <c r="O7" s="20"/>
      <c r="P7" s="20"/>
      <c r="Q7" s="20"/>
      <c r="R7" s="21" t="s">
        <v>14</v>
      </c>
      <c r="S7" s="26" t="s">
        <v>12</v>
      </c>
      <c r="T7" s="26" t="s">
        <v>13</v>
      </c>
      <c r="U7" s="20" t="s">
        <v>6</v>
      </c>
      <c r="V7" s="20"/>
      <c r="W7" s="20"/>
      <c r="X7" s="20"/>
      <c r="Y7" s="20"/>
      <c r="Z7" s="20"/>
      <c r="AA7" s="21" t="s">
        <v>14</v>
      </c>
      <c r="AB7" s="26" t="s">
        <v>12</v>
      </c>
      <c r="AC7" s="38" t="s">
        <v>13</v>
      </c>
      <c r="AD7" s="20" t="s">
        <v>7</v>
      </c>
      <c r="AE7" s="20"/>
      <c r="AF7" s="20"/>
      <c r="AG7" s="20"/>
      <c r="AH7" s="20"/>
      <c r="AI7" s="20"/>
      <c r="AJ7" s="21" t="s">
        <v>14</v>
      </c>
      <c r="AK7" s="26" t="s">
        <v>12</v>
      </c>
      <c r="AL7" s="39" t="s">
        <v>13</v>
      </c>
      <c r="AM7" s="22" t="s">
        <v>8</v>
      </c>
      <c r="AN7" s="24" t="s">
        <v>9</v>
      </c>
      <c r="AO7" s="25" t="s">
        <v>10</v>
      </c>
    </row>
    <row r="8" spans="1:42" ht="224.25" customHeight="1" x14ac:dyDescent="0.25">
      <c r="B8" s="18"/>
      <c r="C8" s="18"/>
      <c r="D8" s="14" t="s">
        <v>50</v>
      </c>
      <c r="E8" s="14" t="s">
        <v>51</v>
      </c>
      <c r="F8" s="14" t="s">
        <v>52</v>
      </c>
      <c r="G8" s="14" t="s">
        <v>53</v>
      </c>
      <c r="H8" s="14" t="s">
        <v>54</v>
      </c>
      <c r="I8" s="21"/>
      <c r="J8" s="26"/>
      <c r="K8" s="38"/>
      <c r="L8" s="14" t="s">
        <v>55</v>
      </c>
      <c r="M8" s="14" t="s">
        <v>56</v>
      </c>
      <c r="N8" s="14" t="s">
        <v>57</v>
      </c>
      <c r="O8" s="14" t="s">
        <v>58</v>
      </c>
      <c r="P8" s="14" t="s">
        <v>59</v>
      </c>
      <c r="Q8" s="14" t="s">
        <v>60</v>
      </c>
      <c r="R8" s="21"/>
      <c r="S8" s="26"/>
      <c r="T8" s="26"/>
      <c r="U8" s="14" t="s">
        <v>61</v>
      </c>
      <c r="V8" s="14" t="s">
        <v>62</v>
      </c>
      <c r="W8" s="14" t="s">
        <v>63</v>
      </c>
      <c r="X8" s="14" t="s">
        <v>64</v>
      </c>
      <c r="Y8" s="14" t="s">
        <v>65</v>
      </c>
      <c r="Z8" s="14" t="s">
        <v>66</v>
      </c>
      <c r="AA8" s="21"/>
      <c r="AB8" s="26"/>
      <c r="AC8" s="38"/>
      <c r="AD8" s="14" t="s">
        <v>67</v>
      </c>
      <c r="AE8" s="14" t="s">
        <v>68</v>
      </c>
      <c r="AF8" s="14" t="s">
        <v>69</v>
      </c>
      <c r="AG8" s="14" t="s">
        <v>70</v>
      </c>
      <c r="AH8" s="14" t="s">
        <v>71</v>
      </c>
      <c r="AI8" s="14" t="s">
        <v>72</v>
      </c>
      <c r="AJ8" s="21"/>
      <c r="AK8" s="26"/>
      <c r="AL8" s="39"/>
      <c r="AM8" s="23"/>
      <c r="AN8" s="24"/>
      <c r="AO8" s="25"/>
    </row>
    <row r="9" spans="1:42" x14ac:dyDescent="0.25">
      <c r="B9" s="1">
        <v>1</v>
      </c>
      <c r="C9" s="1" t="s">
        <v>73</v>
      </c>
      <c r="D9" s="1">
        <v>2</v>
      </c>
      <c r="E9" s="1">
        <v>2</v>
      </c>
      <c r="F9" s="1">
        <v>2</v>
      </c>
      <c r="G9" s="1">
        <v>2</v>
      </c>
      <c r="H9" s="1">
        <v>2</v>
      </c>
      <c r="I9" s="5">
        <v>6</v>
      </c>
      <c r="J9" s="7">
        <v>2</v>
      </c>
      <c r="K9" s="9" t="s">
        <v>17</v>
      </c>
      <c r="L9" s="1">
        <v>2</v>
      </c>
      <c r="M9" s="1">
        <v>2</v>
      </c>
      <c r="N9" s="1">
        <v>2</v>
      </c>
      <c r="O9" s="1">
        <v>2</v>
      </c>
      <c r="P9" s="1">
        <v>2</v>
      </c>
      <c r="Q9" s="1">
        <v>2</v>
      </c>
      <c r="R9" s="1">
        <v>2</v>
      </c>
      <c r="S9" s="7">
        <v>2</v>
      </c>
      <c r="T9" s="9" t="s">
        <v>17</v>
      </c>
      <c r="U9" s="1">
        <v>2</v>
      </c>
      <c r="V9" s="1">
        <v>2</v>
      </c>
      <c r="W9" s="1">
        <v>2</v>
      </c>
      <c r="X9" s="1">
        <v>2</v>
      </c>
      <c r="Y9" s="1">
        <v>2</v>
      </c>
      <c r="Z9" s="1">
        <v>2</v>
      </c>
      <c r="AA9" s="5">
        <v>2</v>
      </c>
      <c r="AB9" s="7">
        <v>2</v>
      </c>
      <c r="AC9" s="9" t="s">
        <v>17</v>
      </c>
      <c r="AD9" s="1">
        <v>2</v>
      </c>
      <c r="AE9" s="1">
        <v>2</v>
      </c>
      <c r="AF9" s="1">
        <v>2</v>
      </c>
      <c r="AG9" s="1">
        <v>2</v>
      </c>
      <c r="AH9" s="1">
        <v>2</v>
      </c>
      <c r="AI9" s="1">
        <v>2</v>
      </c>
      <c r="AJ9" s="5">
        <v>2</v>
      </c>
      <c r="AK9" s="7">
        <v>2</v>
      </c>
      <c r="AL9" s="9" t="s">
        <v>17</v>
      </c>
      <c r="AM9" s="6">
        <v>2</v>
      </c>
      <c r="AN9" s="8">
        <v>2</v>
      </c>
      <c r="AO9" s="9" t="s">
        <v>17</v>
      </c>
    </row>
    <row r="10" spans="1:42" x14ac:dyDescent="0.25">
      <c r="B10" s="1">
        <v>2</v>
      </c>
      <c r="C10" s="1" t="s">
        <v>74</v>
      </c>
      <c r="D10" s="1">
        <v>2</v>
      </c>
      <c r="E10" s="1">
        <v>2</v>
      </c>
      <c r="F10" s="1">
        <v>2</v>
      </c>
      <c r="G10" s="1">
        <v>2</v>
      </c>
      <c r="H10" s="1">
        <v>2</v>
      </c>
      <c r="I10" s="5">
        <v>6</v>
      </c>
      <c r="J10" s="7">
        <v>2</v>
      </c>
      <c r="K10" s="9" t="s">
        <v>17</v>
      </c>
      <c r="L10" s="1">
        <v>2</v>
      </c>
      <c r="M10" s="1">
        <v>2</v>
      </c>
      <c r="N10" s="1">
        <v>2</v>
      </c>
      <c r="O10" s="1">
        <v>2</v>
      </c>
      <c r="P10" s="1">
        <v>2</v>
      </c>
      <c r="Q10" s="1">
        <v>2</v>
      </c>
      <c r="R10" s="5">
        <v>6</v>
      </c>
      <c r="S10" s="7">
        <v>2</v>
      </c>
      <c r="T10" s="9" t="s">
        <v>17</v>
      </c>
      <c r="U10" s="1">
        <v>2</v>
      </c>
      <c r="V10" s="1">
        <v>2</v>
      </c>
      <c r="W10" s="1">
        <v>2</v>
      </c>
      <c r="X10" s="1">
        <v>2</v>
      </c>
      <c r="Y10" s="1">
        <v>2</v>
      </c>
      <c r="Z10" s="1">
        <v>2</v>
      </c>
      <c r="AA10" s="5">
        <v>6</v>
      </c>
      <c r="AB10" s="7">
        <v>2</v>
      </c>
      <c r="AC10" s="9" t="s">
        <v>17</v>
      </c>
      <c r="AD10" s="1">
        <v>2</v>
      </c>
      <c r="AE10" s="1">
        <v>2</v>
      </c>
      <c r="AF10" s="1">
        <v>2</v>
      </c>
      <c r="AG10" s="1">
        <v>2</v>
      </c>
      <c r="AH10" s="1">
        <v>2</v>
      </c>
      <c r="AI10" s="1">
        <v>2</v>
      </c>
      <c r="AJ10" s="5">
        <v>6</v>
      </c>
      <c r="AK10" s="7">
        <v>2</v>
      </c>
      <c r="AL10" s="9" t="s">
        <v>17</v>
      </c>
      <c r="AM10" s="6">
        <v>6</v>
      </c>
      <c r="AN10" s="8">
        <v>2</v>
      </c>
      <c r="AO10" s="9" t="s">
        <v>17</v>
      </c>
    </row>
    <row r="11" spans="1:42" x14ac:dyDescent="0.25">
      <c r="B11" s="1">
        <v>3</v>
      </c>
      <c r="C11" s="1" t="s">
        <v>75</v>
      </c>
      <c r="D11" s="1">
        <v>3</v>
      </c>
      <c r="E11" s="1">
        <v>3</v>
      </c>
      <c r="F11" s="1">
        <v>3</v>
      </c>
      <c r="G11" s="1">
        <v>3</v>
      </c>
      <c r="H11" s="1">
        <v>3</v>
      </c>
      <c r="I11" s="5">
        <v>9</v>
      </c>
      <c r="J11" s="7">
        <v>3</v>
      </c>
      <c r="K11" s="9" t="s">
        <v>88</v>
      </c>
      <c r="L11" s="1">
        <v>3</v>
      </c>
      <c r="M11" s="1">
        <v>3</v>
      </c>
      <c r="N11" s="1">
        <v>3</v>
      </c>
      <c r="O11" s="1">
        <v>3</v>
      </c>
      <c r="P11" s="1">
        <v>3</v>
      </c>
      <c r="Q11" s="1">
        <v>3</v>
      </c>
      <c r="R11" s="5">
        <v>9</v>
      </c>
      <c r="S11" s="7">
        <v>3</v>
      </c>
      <c r="T11" s="9" t="s">
        <v>88</v>
      </c>
      <c r="U11" s="1">
        <v>3</v>
      </c>
      <c r="V11" s="1">
        <v>3</v>
      </c>
      <c r="W11" s="1">
        <v>3</v>
      </c>
      <c r="X11" s="1">
        <v>3</v>
      </c>
      <c r="Y11" s="1">
        <v>3</v>
      </c>
      <c r="Z11" s="1">
        <v>3</v>
      </c>
      <c r="AA11" s="5">
        <v>9</v>
      </c>
      <c r="AB11" s="7">
        <v>3</v>
      </c>
      <c r="AC11" s="9" t="s">
        <v>88</v>
      </c>
      <c r="AD11" s="1">
        <v>3</v>
      </c>
      <c r="AE11" s="1">
        <v>3</v>
      </c>
      <c r="AF11" s="1">
        <v>3</v>
      </c>
      <c r="AG11" s="1">
        <v>3</v>
      </c>
      <c r="AH11" s="1">
        <v>3</v>
      </c>
      <c r="AI11" s="1">
        <v>3</v>
      </c>
      <c r="AJ11" s="5">
        <v>9</v>
      </c>
      <c r="AK11" s="7">
        <v>3</v>
      </c>
      <c r="AL11" s="9" t="s">
        <v>88</v>
      </c>
      <c r="AM11" s="6">
        <v>9</v>
      </c>
      <c r="AN11" s="8">
        <v>3</v>
      </c>
      <c r="AO11" s="9" t="s">
        <v>88</v>
      </c>
    </row>
    <row r="12" spans="1:42" x14ac:dyDescent="0.25">
      <c r="B12" s="1">
        <v>4</v>
      </c>
      <c r="C12" s="1" t="s">
        <v>76</v>
      </c>
      <c r="D12" s="1">
        <v>2</v>
      </c>
      <c r="E12" s="1">
        <v>2</v>
      </c>
      <c r="F12" s="1">
        <v>2</v>
      </c>
      <c r="G12" s="1">
        <v>2</v>
      </c>
      <c r="H12" s="1">
        <v>2</v>
      </c>
      <c r="I12" s="5">
        <v>9</v>
      </c>
      <c r="J12" s="7">
        <v>2</v>
      </c>
      <c r="K12" s="9" t="s">
        <v>89</v>
      </c>
      <c r="L12" s="1">
        <v>2</v>
      </c>
      <c r="M12" s="1">
        <v>2</v>
      </c>
      <c r="N12" s="1">
        <v>2</v>
      </c>
      <c r="O12" s="1">
        <v>2</v>
      </c>
      <c r="P12" s="1">
        <v>2</v>
      </c>
      <c r="Q12" s="1">
        <v>2</v>
      </c>
      <c r="R12" s="5">
        <v>9</v>
      </c>
      <c r="S12" s="7">
        <v>2</v>
      </c>
      <c r="T12" s="9" t="s">
        <v>89</v>
      </c>
      <c r="U12" s="1">
        <v>2</v>
      </c>
      <c r="V12" s="1">
        <v>2</v>
      </c>
      <c r="W12" s="1">
        <v>2</v>
      </c>
      <c r="X12" s="1">
        <v>2</v>
      </c>
      <c r="Y12" s="1">
        <v>2</v>
      </c>
      <c r="Z12" s="1">
        <v>2</v>
      </c>
      <c r="AA12" s="5">
        <v>9</v>
      </c>
      <c r="AB12" s="7">
        <v>2</v>
      </c>
      <c r="AC12" s="9" t="s">
        <v>89</v>
      </c>
      <c r="AD12" s="1">
        <v>2</v>
      </c>
      <c r="AE12" s="1">
        <v>2</v>
      </c>
      <c r="AF12" s="1">
        <v>2</v>
      </c>
      <c r="AG12" s="1">
        <v>2</v>
      </c>
      <c r="AH12" s="1">
        <v>2</v>
      </c>
      <c r="AI12" s="1">
        <v>2</v>
      </c>
      <c r="AJ12" s="5">
        <v>9</v>
      </c>
      <c r="AK12" s="7">
        <v>2</v>
      </c>
      <c r="AL12" s="9" t="s">
        <v>89</v>
      </c>
      <c r="AM12" s="6">
        <v>9</v>
      </c>
      <c r="AN12" s="8">
        <v>2</v>
      </c>
      <c r="AO12" s="9" t="s">
        <v>89</v>
      </c>
    </row>
    <row r="13" spans="1:42" x14ac:dyDescent="0.25">
      <c r="B13" s="1">
        <v>5</v>
      </c>
      <c r="C13" s="1" t="s">
        <v>99</v>
      </c>
      <c r="D13" s="1">
        <v>1</v>
      </c>
      <c r="E13" s="1">
        <v>1</v>
      </c>
      <c r="F13" s="1">
        <v>1</v>
      </c>
      <c r="G13" s="1">
        <v>1</v>
      </c>
      <c r="H13" s="1">
        <v>1</v>
      </c>
      <c r="I13" s="5">
        <v>3</v>
      </c>
      <c r="J13" s="7">
        <v>1</v>
      </c>
      <c r="K13" s="9" t="s">
        <v>16</v>
      </c>
      <c r="L13" s="1">
        <v>1</v>
      </c>
      <c r="M13" s="1">
        <v>1</v>
      </c>
      <c r="N13" s="1">
        <v>1</v>
      </c>
      <c r="O13" s="1">
        <v>1</v>
      </c>
      <c r="P13" s="1">
        <v>1</v>
      </c>
      <c r="Q13" s="1">
        <v>1</v>
      </c>
      <c r="R13" s="5">
        <v>3</v>
      </c>
      <c r="S13" s="7">
        <v>1</v>
      </c>
      <c r="T13" s="9" t="s">
        <v>16</v>
      </c>
      <c r="U13" s="1">
        <v>1</v>
      </c>
      <c r="V13" s="1">
        <v>1</v>
      </c>
      <c r="W13" s="1">
        <v>1</v>
      </c>
      <c r="X13" s="1">
        <v>1</v>
      </c>
      <c r="Y13" s="1">
        <v>1</v>
      </c>
      <c r="Z13" s="1">
        <v>1</v>
      </c>
      <c r="AA13" s="5">
        <v>3</v>
      </c>
      <c r="AB13" s="7">
        <v>1</v>
      </c>
      <c r="AC13" s="9" t="s">
        <v>16</v>
      </c>
      <c r="AD13" s="1">
        <v>1</v>
      </c>
      <c r="AE13" s="1">
        <v>1</v>
      </c>
      <c r="AF13" s="1">
        <v>1</v>
      </c>
      <c r="AG13" s="1">
        <v>1</v>
      </c>
      <c r="AH13" s="1">
        <v>1</v>
      </c>
      <c r="AI13" s="1">
        <v>1</v>
      </c>
      <c r="AJ13" s="5">
        <v>3</v>
      </c>
      <c r="AK13" s="7">
        <v>1</v>
      </c>
      <c r="AL13" s="9" t="s">
        <v>16</v>
      </c>
      <c r="AM13" s="6">
        <v>3</v>
      </c>
      <c r="AN13" s="8">
        <v>1</v>
      </c>
      <c r="AO13" s="9" t="s">
        <v>16</v>
      </c>
    </row>
    <row r="14" spans="1:42" x14ac:dyDescent="0.25">
      <c r="B14" s="1">
        <v>6</v>
      </c>
      <c r="C14" s="1" t="s">
        <v>78</v>
      </c>
      <c r="D14" s="1">
        <v>2</v>
      </c>
      <c r="E14" s="1">
        <v>2</v>
      </c>
      <c r="F14" s="1">
        <v>1</v>
      </c>
      <c r="G14" s="1">
        <v>2</v>
      </c>
      <c r="H14" s="1">
        <v>1</v>
      </c>
      <c r="I14" s="5">
        <v>9</v>
      </c>
      <c r="J14" s="7">
        <v>1.6666666666666667</v>
      </c>
      <c r="K14" s="9" t="s">
        <v>89</v>
      </c>
      <c r="L14" s="1">
        <v>2</v>
      </c>
      <c r="M14" s="1">
        <v>2</v>
      </c>
      <c r="N14" s="1">
        <v>2</v>
      </c>
      <c r="O14" s="1">
        <v>1</v>
      </c>
      <c r="P14" s="1">
        <v>2</v>
      </c>
      <c r="Q14" s="1">
        <v>1</v>
      </c>
      <c r="R14" s="5">
        <v>9</v>
      </c>
      <c r="S14" s="7">
        <v>1.6666666666666667</v>
      </c>
      <c r="T14" s="9" t="s">
        <v>89</v>
      </c>
      <c r="U14" s="1">
        <v>2</v>
      </c>
      <c r="V14" s="1">
        <v>2</v>
      </c>
      <c r="W14" s="1">
        <v>2</v>
      </c>
      <c r="X14" s="1">
        <v>1</v>
      </c>
      <c r="Y14" s="1">
        <v>2</v>
      </c>
      <c r="Z14" s="1">
        <v>1</v>
      </c>
      <c r="AA14" s="5">
        <v>9</v>
      </c>
      <c r="AB14" s="7">
        <v>1.6666666666666667</v>
      </c>
      <c r="AC14" s="9" t="s">
        <v>89</v>
      </c>
      <c r="AD14" s="1">
        <v>2</v>
      </c>
      <c r="AE14" s="1">
        <v>2</v>
      </c>
      <c r="AF14" s="1">
        <v>2</v>
      </c>
      <c r="AG14" s="1">
        <v>1</v>
      </c>
      <c r="AH14" s="1">
        <v>2</v>
      </c>
      <c r="AI14" s="1">
        <v>1</v>
      </c>
      <c r="AJ14" s="5">
        <v>9</v>
      </c>
      <c r="AK14" s="7">
        <v>1.6666666666666667</v>
      </c>
      <c r="AL14" s="9" t="s">
        <v>89</v>
      </c>
      <c r="AM14" s="6">
        <v>9</v>
      </c>
      <c r="AN14" s="8">
        <v>1.6666666666666667</v>
      </c>
      <c r="AO14" s="9" t="s">
        <v>89</v>
      </c>
    </row>
    <row r="15" spans="1:42" x14ac:dyDescent="0.25">
      <c r="B15" s="1">
        <v>7</v>
      </c>
      <c r="C15" s="1" t="s">
        <v>79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5">
        <v>3</v>
      </c>
      <c r="J15" s="7">
        <v>1</v>
      </c>
      <c r="K15" s="9" t="s">
        <v>16</v>
      </c>
      <c r="L15" s="1">
        <v>1</v>
      </c>
      <c r="M15" s="1">
        <v>1</v>
      </c>
      <c r="N15" s="1">
        <v>1</v>
      </c>
      <c r="O15" s="1">
        <v>1</v>
      </c>
      <c r="P15" s="1">
        <v>1</v>
      </c>
      <c r="Q15" s="1">
        <v>1</v>
      </c>
      <c r="R15" s="5">
        <v>3</v>
      </c>
      <c r="S15" s="7">
        <v>1</v>
      </c>
      <c r="T15" s="9" t="s">
        <v>16</v>
      </c>
      <c r="U15" s="1">
        <v>1</v>
      </c>
      <c r="V15" s="1">
        <v>1</v>
      </c>
      <c r="W15" s="1">
        <v>1</v>
      </c>
      <c r="X15" s="1">
        <v>1</v>
      </c>
      <c r="Y15" s="1">
        <v>1</v>
      </c>
      <c r="Z15" s="1">
        <v>1</v>
      </c>
      <c r="AA15" s="5">
        <v>3</v>
      </c>
      <c r="AB15" s="7">
        <v>1</v>
      </c>
      <c r="AC15" s="9" t="s">
        <v>16</v>
      </c>
      <c r="AD15" s="1">
        <v>1</v>
      </c>
      <c r="AE15" s="1">
        <v>1</v>
      </c>
      <c r="AF15" s="1">
        <v>1</v>
      </c>
      <c r="AG15" s="1">
        <v>1</v>
      </c>
      <c r="AH15" s="1">
        <v>1</v>
      </c>
      <c r="AI15" s="1">
        <v>1</v>
      </c>
      <c r="AJ15" s="5">
        <v>3</v>
      </c>
      <c r="AK15" s="7">
        <v>1</v>
      </c>
      <c r="AL15" s="9" t="s">
        <v>16</v>
      </c>
      <c r="AM15" s="6">
        <v>3</v>
      </c>
      <c r="AN15" s="8">
        <v>1</v>
      </c>
      <c r="AO15" s="9" t="s">
        <v>16</v>
      </c>
    </row>
    <row r="16" spans="1:42" x14ac:dyDescent="0.25">
      <c r="B16" s="1">
        <v>8</v>
      </c>
      <c r="C16" s="1" t="s">
        <v>80</v>
      </c>
      <c r="D16" s="1">
        <v>3</v>
      </c>
      <c r="E16" s="1">
        <v>3</v>
      </c>
      <c r="F16" s="1">
        <v>2</v>
      </c>
      <c r="G16" s="1">
        <v>3</v>
      </c>
      <c r="H16" s="1">
        <v>2</v>
      </c>
      <c r="I16" s="5">
        <v>6</v>
      </c>
      <c r="J16" s="7">
        <v>2.6666666666666665</v>
      </c>
      <c r="K16" s="9" t="s">
        <v>90</v>
      </c>
      <c r="L16" s="1">
        <v>3</v>
      </c>
      <c r="M16" s="1">
        <v>3</v>
      </c>
      <c r="N16" s="1">
        <v>3</v>
      </c>
      <c r="O16" s="1">
        <v>2</v>
      </c>
      <c r="P16" s="1">
        <v>3</v>
      </c>
      <c r="Q16" s="1">
        <v>2</v>
      </c>
      <c r="R16" s="5">
        <v>6</v>
      </c>
      <c r="S16" s="7">
        <v>2.6666666666666665</v>
      </c>
      <c r="T16" s="9" t="s">
        <v>90</v>
      </c>
      <c r="U16" s="1">
        <v>3</v>
      </c>
      <c r="V16" s="1">
        <v>3</v>
      </c>
      <c r="W16" s="1">
        <v>3</v>
      </c>
      <c r="X16" s="1">
        <v>2</v>
      </c>
      <c r="Y16" s="1">
        <v>3</v>
      </c>
      <c r="Z16" s="1">
        <v>2</v>
      </c>
      <c r="AA16" s="5">
        <v>6</v>
      </c>
      <c r="AB16" s="7">
        <v>2.6666666666666665</v>
      </c>
      <c r="AC16" s="9" t="s">
        <v>90</v>
      </c>
      <c r="AD16" s="1">
        <v>3</v>
      </c>
      <c r="AE16" s="1">
        <v>3</v>
      </c>
      <c r="AF16" s="1">
        <v>3</v>
      </c>
      <c r="AG16" s="1">
        <v>2</v>
      </c>
      <c r="AH16" s="1">
        <v>3</v>
      </c>
      <c r="AI16" s="1">
        <v>2</v>
      </c>
      <c r="AJ16" s="5">
        <v>6</v>
      </c>
      <c r="AK16" s="7">
        <v>2.6666666666666665</v>
      </c>
      <c r="AL16" s="9" t="s">
        <v>90</v>
      </c>
      <c r="AM16" s="6">
        <v>6</v>
      </c>
      <c r="AN16" s="8">
        <v>2.6666666666666665</v>
      </c>
      <c r="AO16" s="9" t="s">
        <v>90</v>
      </c>
    </row>
    <row r="17" spans="2:41" x14ac:dyDescent="0.25">
      <c r="B17" s="1">
        <v>9</v>
      </c>
      <c r="C17" s="1" t="s">
        <v>81</v>
      </c>
      <c r="D17" s="1">
        <v>2</v>
      </c>
      <c r="E17" s="1">
        <v>2</v>
      </c>
      <c r="F17" s="1">
        <v>2</v>
      </c>
      <c r="G17" s="1">
        <v>2</v>
      </c>
      <c r="H17" s="1">
        <v>2</v>
      </c>
      <c r="I17" s="5">
        <v>6</v>
      </c>
      <c r="J17" s="7">
        <v>2</v>
      </c>
      <c r="K17" s="9" t="s">
        <v>17</v>
      </c>
      <c r="L17" s="1">
        <v>2</v>
      </c>
      <c r="M17" s="1">
        <v>2</v>
      </c>
      <c r="N17" s="1">
        <v>2</v>
      </c>
      <c r="O17" s="1">
        <v>2</v>
      </c>
      <c r="P17" s="1">
        <v>2</v>
      </c>
      <c r="Q17" s="1">
        <v>2</v>
      </c>
      <c r="R17" s="5">
        <v>6</v>
      </c>
      <c r="S17" s="7">
        <v>2</v>
      </c>
      <c r="T17" s="9" t="s">
        <v>17</v>
      </c>
      <c r="U17" s="1">
        <v>2</v>
      </c>
      <c r="V17" s="1">
        <v>2</v>
      </c>
      <c r="W17" s="1">
        <v>2</v>
      </c>
      <c r="X17" s="1">
        <v>2</v>
      </c>
      <c r="Y17" s="1">
        <v>2</v>
      </c>
      <c r="Z17" s="1">
        <v>2</v>
      </c>
      <c r="AA17" s="5">
        <v>6</v>
      </c>
      <c r="AB17" s="7">
        <v>2</v>
      </c>
      <c r="AC17" s="9" t="s">
        <v>17</v>
      </c>
      <c r="AD17" s="1">
        <v>2</v>
      </c>
      <c r="AE17" s="1">
        <v>2</v>
      </c>
      <c r="AF17" s="1">
        <v>2</v>
      </c>
      <c r="AG17" s="1">
        <v>2</v>
      </c>
      <c r="AH17" s="1">
        <v>2</v>
      </c>
      <c r="AI17" s="1">
        <v>2</v>
      </c>
      <c r="AJ17" s="5">
        <v>6</v>
      </c>
      <c r="AK17" s="7">
        <v>2</v>
      </c>
      <c r="AL17" s="9" t="s">
        <v>17</v>
      </c>
      <c r="AM17" s="6">
        <v>6</v>
      </c>
      <c r="AN17" s="8">
        <v>2</v>
      </c>
      <c r="AO17" s="9" t="s">
        <v>17</v>
      </c>
    </row>
    <row r="18" spans="2:41" x14ac:dyDescent="0.25">
      <c r="B18" s="1">
        <v>10</v>
      </c>
      <c r="C18" s="1" t="s">
        <v>82</v>
      </c>
      <c r="D18" s="1">
        <v>1</v>
      </c>
      <c r="E18" s="1">
        <v>1</v>
      </c>
      <c r="F18" s="1">
        <v>1</v>
      </c>
      <c r="G18" s="1">
        <v>1</v>
      </c>
      <c r="H18" s="1">
        <v>1</v>
      </c>
      <c r="I18" s="5">
        <v>6</v>
      </c>
      <c r="J18" s="7">
        <v>1</v>
      </c>
      <c r="K18" s="9" t="s">
        <v>16</v>
      </c>
      <c r="L18" s="1">
        <v>1</v>
      </c>
      <c r="M18" s="1">
        <v>1</v>
      </c>
      <c r="N18" s="1">
        <v>1</v>
      </c>
      <c r="O18" s="1">
        <v>1</v>
      </c>
      <c r="P18" s="1">
        <v>1</v>
      </c>
      <c r="Q18" s="1">
        <v>1</v>
      </c>
      <c r="R18" s="5">
        <v>6</v>
      </c>
      <c r="S18" s="7">
        <v>1</v>
      </c>
      <c r="T18" s="9" t="s">
        <v>16</v>
      </c>
      <c r="U18" s="1">
        <v>1</v>
      </c>
      <c r="V18" s="1">
        <v>1</v>
      </c>
      <c r="W18" s="1">
        <v>1</v>
      </c>
      <c r="X18" s="1">
        <v>1</v>
      </c>
      <c r="Y18" s="1">
        <v>1</v>
      </c>
      <c r="Z18" s="1">
        <v>1</v>
      </c>
      <c r="AA18" s="5">
        <v>6</v>
      </c>
      <c r="AB18" s="7">
        <v>1</v>
      </c>
      <c r="AC18" s="9" t="s">
        <v>16</v>
      </c>
      <c r="AD18" s="1">
        <v>1</v>
      </c>
      <c r="AE18" s="1">
        <v>1</v>
      </c>
      <c r="AF18" s="1">
        <v>1</v>
      </c>
      <c r="AG18" s="1">
        <v>1</v>
      </c>
      <c r="AH18" s="1">
        <v>1</v>
      </c>
      <c r="AI18" s="1">
        <v>1</v>
      </c>
      <c r="AJ18" s="5">
        <v>6</v>
      </c>
      <c r="AK18" s="7">
        <v>1</v>
      </c>
      <c r="AL18" s="9" t="s">
        <v>16</v>
      </c>
      <c r="AM18" s="6">
        <v>6</v>
      </c>
      <c r="AN18" s="8">
        <v>1</v>
      </c>
      <c r="AO18" s="9" t="s">
        <v>16</v>
      </c>
    </row>
    <row r="19" spans="2:41" x14ac:dyDescent="0.25">
      <c r="B19" s="1">
        <v>11</v>
      </c>
      <c r="C19" s="1" t="s">
        <v>100</v>
      </c>
      <c r="D19" s="1">
        <v>2</v>
      </c>
      <c r="E19" s="1">
        <v>2</v>
      </c>
      <c r="F19" s="1">
        <v>2</v>
      </c>
      <c r="G19" s="1">
        <v>2</v>
      </c>
      <c r="H19" s="1">
        <v>2</v>
      </c>
      <c r="I19" s="5">
        <v>6</v>
      </c>
      <c r="J19" s="7">
        <v>2</v>
      </c>
      <c r="K19" s="9" t="s">
        <v>17</v>
      </c>
      <c r="L19" s="1">
        <v>2</v>
      </c>
      <c r="M19" s="1">
        <v>2</v>
      </c>
      <c r="N19" s="1">
        <v>2</v>
      </c>
      <c r="O19" s="1">
        <v>2</v>
      </c>
      <c r="P19" s="1">
        <v>2</v>
      </c>
      <c r="Q19" s="1">
        <v>2</v>
      </c>
      <c r="R19" s="5">
        <v>6</v>
      </c>
      <c r="S19" s="7">
        <v>2</v>
      </c>
      <c r="T19" s="9" t="s">
        <v>17</v>
      </c>
      <c r="U19" s="1">
        <v>2</v>
      </c>
      <c r="V19" s="1">
        <v>2</v>
      </c>
      <c r="W19" s="1">
        <v>2</v>
      </c>
      <c r="X19" s="1">
        <v>2</v>
      </c>
      <c r="Y19" s="1">
        <v>2</v>
      </c>
      <c r="Z19" s="1">
        <v>2</v>
      </c>
      <c r="AA19" s="5">
        <v>6</v>
      </c>
      <c r="AB19" s="7">
        <v>2</v>
      </c>
      <c r="AC19" s="9" t="s">
        <v>17</v>
      </c>
      <c r="AD19" s="1">
        <v>2</v>
      </c>
      <c r="AE19" s="1">
        <v>2</v>
      </c>
      <c r="AF19" s="1">
        <v>2</v>
      </c>
      <c r="AG19" s="1">
        <v>2</v>
      </c>
      <c r="AH19" s="1">
        <v>2</v>
      </c>
      <c r="AI19" s="1">
        <v>2</v>
      </c>
      <c r="AJ19" s="5">
        <v>6</v>
      </c>
      <c r="AK19" s="7">
        <v>2</v>
      </c>
      <c r="AL19" s="9" t="s">
        <v>17</v>
      </c>
      <c r="AM19" s="6">
        <v>6</v>
      </c>
      <c r="AN19" s="8">
        <v>2</v>
      </c>
      <c r="AO19" s="9" t="s">
        <v>17</v>
      </c>
    </row>
    <row r="20" spans="2:41" x14ac:dyDescent="0.25">
      <c r="B20" s="1">
        <v>12</v>
      </c>
      <c r="C20" s="1" t="s">
        <v>83</v>
      </c>
      <c r="D20" s="1">
        <v>1</v>
      </c>
      <c r="E20" s="1">
        <v>1</v>
      </c>
      <c r="F20" s="1">
        <v>1</v>
      </c>
      <c r="G20" s="1">
        <v>1</v>
      </c>
      <c r="H20" s="1">
        <v>1</v>
      </c>
      <c r="I20" s="5">
        <v>6</v>
      </c>
      <c r="J20" s="7">
        <v>1</v>
      </c>
      <c r="K20" s="9" t="s">
        <v>16</v>
      </c>
      <c r="L20" s="1">
        <v>1</v>
      </c>
      <c r="M20" s="1">
        <v>1</v>
      </c>
      <c r="N20" s="1">
        <v>1</v>
      </c>
      <c r="O20" s="1">
        <v>1</v>
      </c>
      <c r="P20" s="1">
        <v>1</v>
      </c>
      <c r="Q20" s="1">
        <v>1</v>
      </c>
      <c r="R20" s="5">
        <v>6</v>
      </c>
      <c r="S20" s="7">
        <v>1</v>
      </c>
      <c r="T20" s="9" t="s">
        <v>16</v>
      </c>
      <c r="U20" s="1">
        <v>1</v>
      </c>
      <c r="V20" s="1">
        <v>1</v>
      </c>
      <c r="W20" s="1">
        <v>1</v>
      </c>
      <c r="X20" s="1">
        <v>1</v>
      </c>
      <c r="Y20" s="1">
        <v>1</v>
      </c>
      <c r="Z20" s="1">
        <v>1</v>
      </c>
      <c r="AA20" s="5">
        <v>6</v>
      </c>
      <c r="AB20" s="7">
        <v>1</v>
      </c>
      <c r="AC20" s="9" t="s">
        <v>16</v>
      </c>
      <c r="AD20" s="1">
        <v>1</v>
      </c>
      <c r="AE20" s="1">
        <v>1</v>
      </c>
      <c r="AF20" s="1">
        <v>1</v>
      </c>
      <c r="AG20" s="1">
        <v>1</v>
      </c>
      <c r="AH20" s="1">
        <v>1</v>
      </c>
      <c r="AI20" s="1">
        <v>1</v>
      </c>
      <c r="AJ20" s="5">
        <v>6</v>
      </c>
      <c r="AK20" s="7">
        <v>1</v>
      </c>
      <c r="AL20" s="9" t="s">
        <v>16</v>
      </c>
      <c r="AM20" s="6">
        <v>6</v>
      </c>
      <c r="AN20" s="8">
        <v>1</v>
      </c>
      <c r="AO20" s="9" t="s">
        <v>16</v>
      </c>
    </row>
    <row r="21" spans="2:41" x14ac:dyDescent="0.25">
      <c r="B21" s="1">
        <v>13</v>
      </c>
      <c r="C21" s="1" t="s">
        <v>84</v>
      </c>
      <c r="D21" s="1">
        <v>2</v>
      </c>
      <c r="E21" s="1">
        <v>2</v>
      </c>
      <c r="F21" s="1">
        <v>2</v>
      </c>
      <c r="G21" s="1">
        <v>2</v>
      </c>
      <c r="H21" s="1">
        <v>2</v>
      </c>
      <c r="I21" s="5">
        <v>9</v>
      </c>
      <c r="J21" s="7">
        <v>2</v>
      </c>
      <c r="K21" s="9" t="s">
        <v>89</v>
      </c>
      <c r="L21" s="1">
        <v>2</v>
      </c>
      <c r="M21" s="1">
        <v>2</v>
      </c>
      <c r="N21" s="1">
        <v>2</v>
      </c>
      <c r="O21" s="1">
        <v>2</v>
      </c>
      <c r="P21" s="1">
        <v>2</v>
      </c>
      <c r="Q21" s="1">
        <v>2</v>
      </c>
      <c r="R21" s="5">
        <v>9</v>
      </c>
      <c r="S21" s="7">
        <v>2</v>
      </c>
      <c r="T21" s="9" t="s">
        <v>89</v>
      </c>
      <c r="U21" s="1">
        <v>2</v>
      </c>
      <c r="V21" s="1">
        <v>2</v>
      </c>
      <c r="W21" s="1">
        <v>2</v>
      </c>
      <c r="X21" s="1">
        <v>2</v>
      </c>
      <c r="Y21" s="1">
        <v>2</v>
      </c>
      <c r="Z21" s="1">
        <v>2</v>
      </c>
      <c r="AA21" s="5">
        <v>9</v>
      </c>
      <c r="AB21" s="7">
        <v>2</v>
      </c>
      <c r="AC21" s="9" t="s">
        <v>89</v>
      </c>
      <c r="AD21" s="1">
        <v>2</v>
      </c>
      <c r="AE21" s="1">
        <v>2</v>
      </c>
      <c r="AF21" s="1">
        <v>2</v>
      </c>
      <c r="AG21" s="1">
        <v>2</v>
      </c>
      <c r="AH21" s="1">
        <v>2</v>
      </c>
      <c r="AI21" s="1">
        <v>2</v>
      </c>
      <c r="AJ21" s="5">
        <v>9</v>
      </c>
      <c r="AK21" s="7">
        <v>2</v>
      </c>
      <c r="AL21" s="9" t="s">
        <v>89</v>
      </c>
      <c r="AM21" s="6">
        <v>9</v>
      </c>
      <c r="AN21" s="8">
        <v>2</v>
      </c>
      <c r="AO21" s="9" t="s">
        <v>89</v>
      </c>
    </row>
    <row r="22" spans="2:41" x14ac:dyDescent="0.25">
      <c r="B22" s="1">
        <v>14</v>
      </c>
      <c r="C22" s="1" t="s">
        <v>103</v>
      </c>
      <c r="D22" s="1">
        <v>2</v>
      </c>
      <c r="E22" s="1">
        <v>2</v>
      </c>
      <c r="F22" s="1">
        <v>2</v>
      </c>
      <c r="G22" s="1">
        <v>2</v>
      </c>
      <c r="H22" s="1">
        <v>2</v>
      </c>
      <c r="I22" s="5">
        <v>9</v>
      </c>
      <c r="J22" s="7">
        <v>2</v>
      </c>
      <c r="K22" s="9" t="s">
        <v>89</v>
      </c>
      <c r="L22" s="1">
        <v>2</v>
      </c>
      <c r="M22" s="1">
        <v>2</v>
      </c>
      <c r="N22" s="1">
        <v>2</v>
      </c>
      <c r="O22" s="1">
        <v>2</v>
      </c>
      <c r="P22" s="1">
        <v>2</v>
      </c>
      <c r="Q22" s="1">
        <v>2</v>
      </c>
      <c r="R22" s="5">
        <v>9</v>
      </c>
      <c r="S22" s="7">
        <v>2</v>
      </c>
      <c r="T22" s="9" t="s">
        <v>89</v>
      </c>
      <c r="U22" s="1">
        <v>2</v>
      </c>
      <c r="V22" s="1">
        <v>2</v>
      </c>
      <c r="W22" s="1">
        <v>2</v>
      </c>
      <c r="X22" s="1">
        <v>2</v>
      </c>
      <c r="Y22" s="1">
        <v>2</v>
      </c>
      <c r="Z22" s="1">
        <v>2</v>
      </c>
      <c r="AA22" s="5">
        <v>9</v>
      </c>
      <c r="AB22" s="7">
        <v>2</v>
      </c>
      <c r="AC22" s="9" t="s">
        <v>89</v>
      </c>
      <c r="AD22" s="1">
        <v>2</v>
      </c>
      <c r="AE22" s="1">
        <v>2</v>
      </c>
      <c r="AF22" s="1">
        <v>2</v>
      </c>
      <c r="AG22" s="1">
        <v>2</v>
      </c>
      <c r="AH22" s="1">
        <v>2</v>
      </c>
      <c r="AI22" s="1">
        <v>2</v>
      </c>
      <c r="AJ22" s="5">
        <v>9</v>
      </c>
      <c r="AK22" s="7">
        <v>2</v>
      </c>
      <c r="AL22" s="9" t="s">
        <v>89</v>
      </c>
      <c r="AM22" s="6">
        <v>9</v>
      </c>
      <c r="AN22" s="8">
        <v>2</v>
      </c>
      <c r="AO22" s="9" t="s">
        <v>89</v>
      </c>
    </row>
    <row r="23" spans="2:41" x14ac:dyDescent="0.25">
      <c r="B23" s="1">
        <v>15</v>
      </c>
      <c r="C23" s="44" t="s">
        <v>101</v>
      </c>
      <c r="D23" s="1">
        <v>3</v>
      </c>
      <c r="E23" s="1">
        <v>3</v>
      </c>
      <c r="F23" s="1">
        <v>3</v>
      </c>
      <c r="G23" s="1">
        <v>3</v>
      </c>
      <c r="H23" s="1">
        <v>3</v>
      </c>
      <c r="I23" s="5">
        <v>9</v>
      </c>
      <c r="J23" s="7">
        <v>3</v>
      </c>
      <c r="K23" s="9" t="s">
        <v>89</v>
      </c>
      <c r="L23" s="1">
        <v>3</v>
      </c>
      <c r="M23" s="1">
        <v>3</v>
      </c>
      <c r="N23" s="1">
        <v>3</v>
      </c>
      <c r="O23" s="1">
        <v>3</v>
      </c>
      <c r="P23" s="1">
        <v>3</v>
      </c>
      <c r="Q23" s="1">
        <v>3</v>
      </c>
      <c r="R23" s="5">
        <v>9</v>
      </c>
      <c r="S23" s="7">
        <v>3</v>
      </c>
      <c r="T23" s="9" t="s">
        <v>89</v>
      </c>
      <c r="U23" s="1">
        <v>3</v>
      </c>
      <c r="V23" s="1">
        <v>3</v>
      </c>
      <c r="W23" s="1">
        <v>3</v>
      </c>
      <c r="X23" s="1">
        <v>3</v>
      </c>
      <c r="Y23" s="1">
        <v>3</v>
      </c>
      <c r="Z23" s="1">
        <v>3</v>
      </c>
      <c r="AA23" s="5">
        <v>9</v>
      </c>
      <c r="AB23" s="7">
        <v>3</v>
      </c>
      <c r="AC23" s="9" t="s">
        <v>89</v>
      </c>
      <c r="AD23" s="1">
        <v>3</v>
      </c>
      <c r="AE23" s="1">
        <v>3</v>
      </c>
      <c r="AF23" s="1">
        <v>3</v>
      </c>
      <c r="AG23" s="1">
        <v>3</v>
      </c>
      <c r="AH23" s="1">
        <v>3</v>
      </c>
      <c r="AI23" s="1">
        <v>3</v>
      </c>
      <c r="AJ23" s="5">
        <v>9</v>
      </c>
      <c r="AK23" s="7">
        <v>3</v>
      </c>
      <c r="AL23" s="9" t="s">
        <v>89</v>
      </c>
      <c r="AM23" s="6">
        <v>9</v>
      </c>
      <c r="AN23" s="8">
        <v>3</v>
      </c>
      <c r="AO23" s="9" t="s">
        <v>89</v>
      </c>
    </row>
    <row r="24" spans="2:41" x14ac:dyDescent="0.25">
      <c r="B24" s="1">
        <v>16</v>
      </c>
      <c r="C24" s="1" t="s">
        <v>86</v>
      </c>
      <c r="D24" s="1">
        <v>1</v>
      </c>
      <c r="E24" s="1">
        <v>1</v>
      </c>
      <c r="F24" s="1">
        <v>1</v>
      </c>
      <c r="G24" s="1">
        <v>1</v>
      </c>
      <c r="H24" s="1">
        <v>1</v>
      </c>
      <c r="I24" s="5">
        <v>3</v>
      </c>
      <c r="J24" s="7">
        <v>1</v>
      </c>
      <c r="K24" s="9" t="s">
        <v>16</v>
      </c>
      <c r="L24" s="1">
        <v>1</v>
      </c>
      <c r="M24" s="1">
        <v>1</v>
      </c>
      <c r="N24" s="1">
        <v>1</v>
      </c>
      <c r="O24" s="1">
        <v>1</v>
      </c>
      <c r="P24" s="1">
        <v>1</v>
      </c>
      <c r="Q24" s="1">
        <v>1</v>
      </c>
      <c r="R24" s="5">
        <v>3</v>
      </c>
      <c r="S24" s="7">
        <v>1</v>
      </c>
      <c r="T24" s="9" t="s">
        <v>16</v>
      </c>
      <c r="U24" s="1">
        <v>1</v>
      </c>
      <c r="V24" s="1">
        <v>1</v>
      </c>
      <c r="W24" s="1">
        <v>1</v>
      </c>
      <c r="X24" s="1">
        <v>1</v>
      </c>
      <c r="Y24" s="1">
        <v>1</v>
      </c>
      <c r="Z24" s="1">
        <v>1</v>
      </c>
      <c r="AA24" s="5">
        <v>3</v>
      </c>
      <c r="AB24" s="7">
        <v>1</v>
      </c>
      <c r="AC24" s="9" t="s">
        <v>16</v>
      </c>
      <c r="AD24" s="1">
        <v>1</v>
      </c>
      <c r="AE24" s="1">
        <v>1</v>
      </c>
      <c r="AF24" s="1">
        <v>1</v>
      </c>
      <c r="AG24" s="1">
        <v>1</v>
      </c>
      <c r="AH24" s="1">
        <v>1</v>
      </c>
      <c r="AI24" s="1">
        <v>1</v>
      </c>
      <c r="AJ24" s="5">
        <v>3</v>
      </c>
      <c r="AK24" s="7">
        <v>1</v>
      </c>
      <c r="AL24" s="9" t="s">
        <v>16</v>
      </c>
      <c r="AM24" s="6">
        <v>3</v>
      </c>
      <c r="AN24" s="8">
        <v>1</v>
      </c>
      <c r="AO24" s="9" t="s">
        <v>16</v>
      </c>
    </row>
    <row r="25" spans="2:41" x14ac:dyDescent="0.25">
      <c r="B25" s="1">
        <v>17</v>
      </c>
      <c r="C25" s="1" t="s">
        <v>94</v>
      </c>
      <c r="D25" s="1">
        <v>2</v>
      </c>
      <c r="E25" s="1">
        <v>2</v>
      </c>
      <c r="F25" s="1">
        <v>2</v>
      </c>
      <c r="G25" s="1">
        <v>2</v>
      </c>
      <c r="H25" s="1">
        <v>2</v>
      </c>
      <c r="I25" s="5">
        <v>9</v>
      </c>
      <c r="J25" s="7">
        <v>2</v>
      </c>
      <c r="K25" s="9" t="s">
        <v>89</v>
      </c>
      <c r="L25" s="1">
        <v>2</v>
      </c>
      <c r="M25" s="1">
        <v>2</v>
      </c>
      <c r="N25" s="1">
        <v>2</v>
      </c>
      <c r="O25" s="1">
        <v>2</v>
      </c>
      <c r="P25" s="1">
        <v>2</v>
      </c>
      <c r="Q25" s="1">
        <v>2</v>
      </c>
      <c r="R25" s="5">
        <v>9</v>
      </c>
      <c r="S25" s="7">
        <v>2</v>
      </c>
      <c r="T25" s="9" t="s">
        <v>89</v>
      </c>
      <c r="U25" s="1">
        <v>2</v>
      </c>
      <c r="V25" s="1">
        <v>2</v>
      </c>
      <c r="W25" s="1">
        <v>2</v>
      </c>
      <c r="X25" s="1">
        <v>2</v>
      </c>
      <c r="Y25" s="1">
        <v>2</v>
      </c>
      <c r="Z25" s="1">
        <v>2</v>
      </c>
      <c r="AA25" s="5">
        <v>9</v>
      </c>
      <c r="AB25" s="7">
        <v>2</v>
      </c>
      <c r="AC25" s="9" t="s">
        <v>89</v>
      </c>
      <c r="AD25" s="1">
        <v>2</v>
      </c>
      <c r="AE25" s="1">
        <v>2</v>
      </c>
      <c r="AF25" s="1">
        <v>2</v>
      </c>
      <c r="AG25" s="1">
        <v>2</v>
      </c>
      <c r="AH25" s="1">
        <v>2</v>
      </c>
      <c r="AI25" s="1">
        <v>2</v>
      </c>
      <c r="AJ25" s="5">
        <v>9</v>
      </c>
      <c r="AK25" s="7">
        <v>2</v>
      </c>
      <c r="AL25" s="9" t="s">
        <v>89</v>
      </c>
      <c r="AM25" s="6">
        <v>9</v>
      </c>
      <c r="AN25" s="8">
        <v>2</v>
      </c>
      <c r="AO25" s="9" t="s">
        <v>89</v>
      </c>
    </row>
    <row r="26" spans="2:41" x14ac:dyDescent="0.25">
      <c r="B26" s="43">
        <v>18</v>
      </c>
      <c r="C26" s="43" t="s">
        <v>102</v>
      </c>
      <c r="D26" s="1">
        <v>1</v>
      </c>
      <c r="E26" s="1">
        <v>1</v>
      </c>
      <c r="F26" s="1">
        <v>1</v>
      </c>
      <c r="G26" s="1">
        <v>1</v>
      </c>
      <c r="H26" s="1">
        <v>1</v>
      </c>
      <c r="I26" s="5">
        <v>3</v>
      </c>
      <c r="J26" s="7">
        <v>1</v>
      </c>
      <c r="K26" s="9" t="s">
        <v>16</v>
      </c>
      <c r="L26" s="1">
        <v>1</v>
      </c>
      <c r="M26" s="1">
        <v>1</v>
      </c>
      <c r="N26" s="1">
        <v>1</v>
      </c>
      <c r="O26" s="1">
        <v>1</v>
      </c>
      <c r="P26" s="1">
        <v>1</v>
      </c>
      <c r="Q26" s="1">
        <v>1</v>
      </c>
      <c r="R26" s="5">
        <v>3</v>
      </c>
      <c r="S26" s="7">
        <v>1</v>
      </c>
      <c r="T26" s="9" t="s">
        <v>16</v>
      </c>
      <c r="U26" s="1">
        <v>1</v>
      </c>
      <c r="V26" s="1">
        <v>1</v>
      </c>
      <c r="W26" s="1">
        <v>1</v>
      </c>
      <c r="X26" s="1">
        <v>1</v>
      </c>
      <c r="Y26" s="1">
        <v>1</v>
      </c>
      <c r="Z26" s="1">
        <v>1</v>
      </c>
      <c r="AA26" s="5">
        <v>3</v>
      </c>
      <c r="AB26" s="7">
        <v>1</v>
      </c>
      <c r="AC26" s="9" t="s">
        <v>16</v>
      </c>
      <c r="AD26" s="1">
        <v>1</v>
      </c>
      <c r="AE26" s="1">
        <v>1</v>
      </c>
      <c r="AF26" s="1">
        <v>1</v>
      </c>
      <c r="AG26" s="1">
        <v>1</v>
      </c>
      <c r="AH26" s="1">
        <v>1</v>
      </c>
      <c r="AI26" s="1">
        <v>1</v>
      </c>
      <c r="AJ26" s="5">
        <v>3</v>
      </c>
      <c r="AK26" s="7">
        <v>1</v>
      </c>
      <c r="AL26" s="9" t="s">
        <v>16</v>
      </c>
      <c r="AM26" s="6">
        <v>3</v>
      </c>
      <c r="AN26" s="8">
        <v>1</v>
      </c>
      <c r="AO26" s="9" t="s">
        <v>16</v>
      </c>
    </row>
    <row r="27" spans="2:41" x14ac:dyDescent="0.25">
      <c r="B27" s="43">
        <v>19</v>
      </c>
      <c r="C27" s="43" t="s">
        <v>85</v>
      </c>
      <c r="D27" s="1">
        <v>2</v>
      </c>
      <c r="E27" s="1">
        <v>2</v>
      </c>
      <c r="F27" s="1">
        <v>2</v>
      </c>
      <c r="G27" s="1">
        <v>2</v>
      </c>
      <c r="H27" s="1">
        <v>2</v>
      </c>
      <c r="I27" s="5">
        <v>6</v>
      </c>
      <c r="J27" s="7">
        <v>2</v>
      </c>
      <c r="K27" s="9" t="s">
        <v>17</v>
      </c>
      <c r="L27" s="1">
        <v>2</v>
      </c>
      <c r="M27" s="1">
        <v>2</v>
      </c>
      <c r="N27" s="1">
        <v>2</v>
      </c>
      <c r="O27" s="1">
        <v>2</v>
      </c>
      <c r="P27" s="1">
        <v>2</v>
      </c>
      <c r="Q27" s="1">
        <v>2</v>
      </c>
      <c r="R27" s="5">
        <v>6</v>
      </c>
      <c r="S27" s="7">
        <v>2</v>
      </c>
      <c r="T27" s="9" t="s">
        <v>17</v>
      </c>
      <c r="U27" s="1">
        <v>2</v>
      </c>
      <c r="V27" s="1">
        <v>2</v>
      </c>
      <c r="W27" s="1">
        <v>2</v>
      </c>
      <c r="X27" s="1">
        <v>2</v>
      </c>
      <c r="Y27" s="1">
        <v>2</v>
      </c>
      <c r="Z27" s="1">
        <v>2</v>
      </c>
      <c r="AA27" s="5">
        <v>6</v>
      </c>
      <c r="AB27" s="7">
        <v>2</v>
      </c>
      <c r="AC27" s="9" t="s">
        <v>17</v>
      </c>
      <c r="AD27" s="1">
        <v>2</v>
      </c>
      <c r="AE27" s="1">
        <v>2</v>
      </c>
      <c r="AF27" s="1">
        <v>2</v>
      </c>
      <c r="AG27" s="1">
        <v>2</v>
      </c>
      <c r="AH27" s="1">
        <v>2</v>
      </c>
      <c r="AI27" s="1">
        <v>2</v>
      </c>
      <c r="AJ27" s="5">
        <v>6</v>
      </c>
      <c r="AK27" s="7">
        <v>2</v>
      </c>
      <c r="AL27" s="9" t="s">
        <v>17</v>
      </c>
      <c r="AM27" s="6">
        <v>6</v>
      </c>
      <c r="AN27" s="8">
        <v>2</v>
      </c>
      <c r="AO27" s="9" t="s">
        <v>17</v>
      </c>
    </row>
    <row r="28" spans="2:41" x14ac:dyDescent="0.25">
      <c r="B28" s="29"/>
      <c r="C28" s="29"/>
      <c r="D28" s="35"/>
      <c r="E28" s="36"/>
      <c r="F28" s="36"/>
      <c r="G28" s="36"/>
      <c r="H28" s="36"/>
      <c r="I28" s="37"/>
      <c r="J28" s="1" t="s">
        <v>15</v>
      </c>
      <c r="K28" s="11" t="s">
        <v>11</v>
      </c>
      <c r="L28" s="35"/>
      <c r="M28" s="36"/>
      <c r="N28" s="36"/>
      <c r="O28" s="36"/>
      <c r="P28" s="36"/>
      <c r="Q28" s="36"/>
      <c r="R28" s="37"/>
      <c r="S28" s="1" t="s">
        <v>15</v>
      </c>
      <c r="T28" s="11" t="s">
        <v>11</v>
      </c>
      <c r="U28" s="35"/>
      <c r="V28" s="36"/>
      <c r="W28" s="36"/>
      <c r="X28" s="36"/>
      <c r="Y28" s="36"/>
      <c r="Z28" s="36"/>
      <c r="AA28" s="37"/>
      <c r="AB28" s="1" t="s">
        <v>15</v>
      </c>
      <c r="AC28" s="11" t="s">
        <v>11</v>
      </c>
      <c r="AD28" s="35"/>
      <c r="AE28" s="36"/>
      <c r="AF28" s="36"/>
      <c r="AG28" s="36"/>
      <c r="AH28" s="36"/>
      <c r="AI28" s="36"/>
      <c r="AJ28" s="37"/>
      <c r="AK28" s="1" t="s">
        <v>15</v>
      </c>
      <c r="AL28" s="11" t="s">
        <v>11</v>
      </c>
      <c r="AM28" s="2"/>
      <c r="AN28" s="2"/>
      <c r="AO28" s="2"/>
    </row>
    <row r="29" spans="2:41" x14ac:dyDescent="0.25">
      <c r="B29" s="30"/>
      <c r="C29" s="30"/>
      <c r="D29" s="35" t="s">
        <v>19</v>
      </c>
      <c r="E29" s="36"/>
      <c r="F29" s="36"/>
      <c r="G29" s="36"/>
      <c r="H29" s="36"/>
      <c r="I29" s="37"/>
      <c r="J29" s="10">
        <v>19</v>
      </c>
      <c r="K29" s="10">
        <v>100</v>
      </c>
      <c r="L29" s="35" t="s">
        <v>19</v>
      </c>
      <c r="M29" s="36"/>
      <c r="N29" s="36"/>
      <c r="O29" s="36"/>
      <c r="P29" s="36"/>
      <c r="Q29" s="36"/>
      <c r="R29" s="37"/>
      <c r="S29" s="10">
        <v>19</v>
      </c>
      <c r="T29" s="10">
        <v>100</v>
      </c>
      <c r="U29" s="35" t="s">
        <v>19</v>
      </c>
      <c r="V29" s="36"/>
      <c r="W29" s="36"/>
      <c r="X29" s="36"/>
      <c r="Y29" s="36"/>
      <c r="Z29" s="36"/>
      <c r="AA29" s="37"/>
      <c r="AB29" s="10">
        <v>19</v>
      </c>
      <c r="AC29" s="10">
        <v>100</v>
      </c>
      <c r="AD29" s="35" t="s">
        <v>19</v>
      </c>
      <c r="AE29" s="36"/>
      <c r="AF29" s="36"/>
      <c r="AG29" s="36"/>
      <c r="AH29" s="36"/>
      <c r="AI29" s="36"/>
      <c r="AJ29" s="37"/>
      <c r="AK29" s="10">
        <v>19</v>
      </c>
      <c r="AL29" s="10">
        <v>100</v>
      </c>
      <c r="AM29" s="2"/>
      <c r="AN29" s="2"/>
      <c r="AO29" s="2"/>
    </row>
    <row r="30" spans="2:41" x14ac:dyDescent="0.25">
      <c r="B30" s="30"/>
      <c r="C30" s="30"/>
      <c r="D30" s="35" t="s">
        <v>24</v>
      </c>
      <c r="E30" s="36"/>
      <c r="F30" s="36"/>
      <c r="G30" s="36"/>
      <c r="H30" s="36"/>
      <c r="I30" s="37"/>
      <c r="J30" s="12">
        <v>6</v>
      </c>
      <c r="K30" s="3">
        <v>31.5</v>
      </c>
      <c r="L30" s="35" t="s">
        <v>24</v>
      </c>
      <c r="M30" s="36"/>
      <c r="N30" s="36"/>
      <c r="O30" s="36"/>
      <c r="P30" s="36"/>
      <c r="Q30" s="36"/>
      <c r="R30" s="37"/>
      <c r="S30" s="12">
        <v>6</v>
      </c>
      <c r="T30" s="3">
        <v>31.5</v>
      </c>
      <c r="U30" s="35" t="s">
        <v>24</v>
      </c>
      <c r="V30" s="36"/>
      <c r="W30" s="36"/>
      <c r="X30" s="36"/>
      <c r="Y30" s="36"/>
      <c r="Z30" s="36"/>
      <c r="AA30" s="37"/>
      <c r="AB30" s="12">
        <v>6</v>
      </c>
      <c r="AC30" s="3">
        <v>31.5</v>
      </c>
      <c r="AD30" s="35" t="s">
        <v>24</v>
      </c>
      <c r="AE30" s="36"/>
      <c r="AF30" s="36"/>
      <c r="AG30" s="36"/>
      <c r="AH30" s="36"/>
      <c r="AI30" s="36"/>
      <c r="AJ30" s="37"/>
      <c r="AK30" s="12">
        <v>6</v>
      </c>
      <c r="AL30" s="3">
        <v>31.5</v>
      </c>
      <c r="AM30" s="2"/>
      <c r="AN30" s="2"/>
      <c r="AO30" s="2"/>
    </row>
    <row r="31" spans="2:41" x14ac:dyDescent="0.25">
      <c r="B31" s="30"/>
      <c r="C31" s="30"/>
      <c r="D31" s="35" t="s">
        <v>25</v>
      </c>
      <c r="E31" s="36"/>
      <c r="F31" s="36"/>
      <c r="G31" s="36"/>
      <c r="H31" s="36"/>
      <c r="I31" s="37"/>
      <c r="J31" s="12">
        <v>11</v>
      </c>
      <c r="K31" s="3">
        <v>57.8</v>
      </c>
      <c r="L31" s="35" t="s">
        <v>25</v>
      </c>
      <c r="M31" s="36"/>
      <c r="N31" s="36"/>
      <c r="O31" s="36"/>
      <c r="P31" s="36"/>
      <c r="Q31" s="36"/>
      <c r="R31" s="37"/>
      <c r="S31" s="12">
        <v>11</v>
      </c>
      <c r="T31" s="3">
        <v>57.8</v>
      </c>
      <c r="U31" s="35" t="s">
        <v>25</v>
      </c>
      <c r="V31" s="36"/>
      <c r="W31" s="36"/>
      <c r="X31" s="36"/>
      <c r="Y31" s="36"/>
      <c r="Z31" s="36"/>
      <c r="AA31" s="37"/>
      <c r="AB31" s="12">
        <v>11</v>
      </c>
      <c r="AC31" s="3">
        <v>57.8</v>
      </c>
      <c r="AD31" s="35" t="s">
        <v>25</v>
      </c>
      <c r="AE31" s="36"/>
      <c r="AF31" s="36"/>
      <c r="AG31" s="36"/>
      <c r="AH31" s="36"/>
      <c r="AI31" s="36"/>
      <c r="AJ31" s="37"/>
      <c r="AK31" s="12">
        <v>11</v>
      </c>
      <c r="AL31" s="3">
        <v>57.8</v>
      </c>
      <c r="AM31" s="2"/>
      <c r="AN31" s="2"/>
      <c r="AO31" s="2"/>
    </row>
    <row r="32" spans="2:41" x14ac:dyDescent="0.25">
      <c r="B32" s="30"/>
      <c r="C32" s="30"/>
      <c r="D32" s="35" t="s">
        <v>26</v>
      </c>
      <c r="E32" s="36"/>
      <c r="F32" s="36"/>
      <c r="G32" s="36"/>
      <c r="H32" s="36"/>
      <c r="I32" s="37"/>
      <c r="J32" s="12">
        <v>2</v>
      </c>
      <c r="K32" s="3">
        <v>10.5</v>
      </c>
      <c r="L32" s="35" t="s">
        <v>26</v>
      </c>
      <c r="M32" s="36"/>
      <c r="N32" s="36"/>
      <c r="O32" s="36"/>
      <c r="P32" s="36"/>
      <c r="Q32" s="36"/>
      <c r="R32" s="37"/>
      <c r="S32" s="12">
        <v>2</v>
      </c>
      <c r="T32" s="3">
        <v>10.5</v>
      </c>
      <c r="U32" s="35" t="s">
        <v>26</v>
      </c>
      <c r="V32" s="36"/>
      <c r="W32" s="36"/>
      <c r="X32" s="36"/>
      <c r="Y32" s="36"/>
      <c r="Z32" s="36"/>
      <c r="AA32" s="37"/>
      <c r="AB32" s="12">
        <v>2</v>
      </c>
      <c r="AC32" s="3">
        <v>10.5</v>
      </c>
      <c r="AD32" s="35" t="s">
        <v>26</v>
      </c>
      <c r="AE32" s="36"/>
      <c r="AF32" s="36"/>
      <c r="AG32" s="36"/>
      <c r="AH32" s="36"/>
      <c r="AI32" s="36"/>
      <c r="AJ32" s="37"/>
      <c r="AK32" s="12">
        <v>2</v>
      </c>
      <c r="AL32" s="3">
        <v>10.5</v>
      </c>
      <c r="AM32" s="2"/>
      <c r="AN32" s="2"/>
      <c r="AO32" s="2"/>
    </row>
    <row r="33" spans="2:41" x14ac:dyDescent="0.25">
      <c r="B33" s="30"/>
      <c r="C33" s="30"/>
      <c r="D33" s="35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7"/>
      <c r="AN33" s="1" t="s">
        <v>15</v>
      </c>
      <c r="AO33" s="11" t="s">
        <v>11</v>
      </c>
    </row>
    <row r="34" spans="2:41" x14ac:dyDescent="0.25">
      <c r="B34" s="30"/>
      <c r="C34" s="30"/>
      <c r="D34" s="32" t="s">
        <v>20</v>
      </c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4"/>
      <c r="AN34" s="10">
        <v>18</v>
      </c>
      <c r="AO34" s="10">
        <v>100</v>
      </c>
    </row>
    <row r="35" spans="2:41" x14ac:dyDescent="0.25">
      <c r="B35" s="30"/>
      <c r="C35" s="30"/>
      <c r="D35" s="28" t="s">
        <v>27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12">
        <v>5</v>
      </c>
      <c r="AO35" s="3">
        <v>31.5</v>
      </c>
    </row>
    <row r="36" spans="2:41" x14ac:dyDescent="0.25">
      <c r="B36" s="30"/>
      <c r="C36" s="30"/>
      <c r="D36" s="28" t="s">
        <v>22</v>
      </c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12">
        <v>11</v>
      </c>
      <c r="AO36" s="3">
        <v>57.8</v>
      </c>
    </row>
    <row r="37" spans="2:41" x14ac:dyDescent="0.25">
      <c r="B37" s="31"/>
      <c r="C37" s="31"/>
      <c r="D37" s="28" t="s">
        <v>23</v>
      </c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12">
        <v>2</v>
      </c>
      <c r="AO37" s="3">
        <v>10.5</v>
      </c>
    </row>
    <row r="89" spans="10:11" x14ac:dyDescent="0.25">
      <c r="J89">
        <v>1</v>
      </c>
      <c r="K89" t="s">
        <v>16</v>
      </c>
    </row>
    <row r="90" spans="10:11" x14ac:dyDescent="0.25">
      <c r="J90">
        <v>1.6</v>
      </c>
      <c r="K90" t="s">
        <v>17</v>
      </c>
    </row>
    <row r="91" spans="10:11" x14ac:dyDescent="0.25">
      <c r="J91">
        <v>2.6</v>
      </c>
      <c r="K91" t="s">
        <v>18</v>
      </c>
    </row>
  </sheetData>
  <autoFilter ref="AO1:AO39"/>
  <mergeCells count="52">
    <mergeCell ref="AD28:AJ28"/>
    <mergeCell ref="AD29:AJ29"/>
    <mergeCell ref="AD30:AJ30"/>
    <mergeCell ref="AD31:AJ31"/>
    <mergeCell ref="AD32:AJ32"/>
    <mergeCell ref="D32:I32"/>
    <mergeCell ref="L30:R30"/>
    <mergeCell ref="L31:R31"/>
    <mergeCell ref="U30:AA30"/>
    <mergeCell ref="U31:AA31"/>
    <mergeCell ref="U32:AA32"/>
    <mergeCell ref="AC7:AC8"/>
    <mergeCell ref="AJ7:AJ8"/>
    <mergeCell ref="AK7:AK8"/>
    <mergeCell ref="AL7:AL8"/>
    <mergeCell ref="K7:K8"/>
    <mergeCell ref="R7:R8"/>
    <mergeCell ref="S7:S8"/>
    <mergeCell ref="T7:T8"/>
    <mergeCell ref="AB7:AB8"/>
    <mergeCell ref="D33:AM33"/>
    <mergeCell ref="D35:AM35"/>
    <mergeCell ref="D36:AM36"/>
    <mergeCell ref="D37:AM37"/>
    <mergeCell ref="B28:B37"/>
    <mergeCell ref="C28:C37"/>
    <mergeCell ref="D28:I28"/>
    <mergeCell ref="D29:I29"/>
    <mergeCell ref="D34:AM34"/>
    <mergeCell ref="L28:R28"/>
    <mergeCell ref="L29:R29"/>
    <mergeCell ref="L32:R32"/>
    <mergeCell ref="U28:AA28"/>
    <mergeCell ref="U29:AA29"/>
    <mergeCell ref="D30:I30"/>
    <mergeCell ref="D31:I31"/>
    <mergeCell ref="A2:AP2"/>
    <mergeCell ref="A3:AP3"/>
    <mergeCell ref="A4:AP4"/>
    <mergeCell ref="B6:AO6"/>
    <mergeCell ref="B7:B8"/>
    <mergeCell ref="C7:C8"/>
    <mergeCell ref="D7:H7"/>
    <mergeCell ref="L7:Q7"/>
    <mergeCell ref="U7:Z7"/>
    <mergeCell ref="AD7:AI7"/>
    <mergeCell ref="AA7:AA8"/>
    <mergeCell ref="AM7:AM8"/>
    <mergeCell ref="AN7:AN8"/>
    <mergeCell ref="AO7:AO8"/>
    <mergeCell ref="I7:I8"/>
    <mergeCell ref="J7:J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 4-х старт</vt:lpstr>
      <vt:lpstr>от 4-х итог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2025-03-02T02:23:30Z</dcterms:modified>
</cp:coreProperties>
</file>